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icthva-my.sharepoint.com/personal/m_roos2_hva_nl/Documents/Praktijk/Beoordelingsformulieren/2526/Pabo-ALO/"/>
    </mc:Choice>
  </mc:AlternateContent>
  <xr:revisionPtr revIDLastSave="299" documentId="8_{D73E39E6-38E1-405E-ACEA-6AFFDCA3C8BD}" xr6:coauthVersionLast="47" xr6:coauthVersionMax="47" xr10:uidLastSave="{B5ED422C-B48C-4DCF-8740-8244F084D017}"/>
  <bookViews>
    <workbookView xWindow="-110" yWindow="-110" windowWidth="19420" windowHeight="10300" xr2:uid="{C078B358-34A7-BC4A-99A2-E6CC95CD11E8}"/>
  </bookViews>
  <sheets>
    <sheet name="Activiteiten en opbouw" sheetId="3" r:id="rId1"/>
    <sheet name="Minimumeisen" sheetId="1" r:id="rId2"/>
    <sheet name="Primaire proces" sheetId="5" r:id="rId3"/>
    <sheet name="Brede professionele basis" sheetId="6" r:id="rId4"/>
    <sheet name="Beoordeling" sheetId="8" r:id="rId5"/>
    <sheet name="Data" sheetId="7" state="hidden" r:id="rId6"/>
    <sheet name="template" sheetId="4" state="hidden" r:id="rId7"/>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8" l="1"/>
  <c r="H27" i="7" s="1"/>
  <c r="G27" i="7" l="1"/>
  <c r="D10" i="7"/>
  <c r="H28" i="7" s="1"/>
  <c r="I7" i="8" s="1"/>
  <c r="D14" i="7"/>
  <c r="E14" i="7" s="1"/>
  <c r="B14" i="7"/>
  <c r="C14" i="7" s="1"/>
  <c r="D23" i="7"/>
  <c r="E23" i="7" s="1"/>
  <c r="D22" i="7"/>
  <c r="E22" i="7" s="1"/>
  <c r="D21" i="7"/>
  <c r="E21" i="7" s="1"/>
  <c r="D20" i="7"/>
  <c r="E20" i="7" s="1"/>
  <c r="D19" i="7"/>
  <c r="E19" i="7" s="1"/>
  <c r="D18" i="7"/>
  <c r="E18" i="7" s="1"/>
  <c r="D17" i="7"/>
  <c r="D15" i="7"/>
  <c r="E15" i="7" s="1"/>
  <c r="D13" i="7"/>
  <c r="B13" i="7"/>
  <c r="C13" i="7" s="1"/>
  <c r="D12" i="7"/>
  <c r="E12" i="7" s="1"/>
  <c r="D11" i="7"/>
  <c r="E11" i="7" s="1"/>
  <c r="B23" i="7"/>
  <c r="C23" i="7" s="1"/>
  <c r="B22" i="7"/>
  <c r="C22" i="7" s="1"/>
  <c r="B21" i="7"/>
  <c r="C21" i="7" s="1"/>
  <c r="B20" i="7"/>
  <c r="C20" i="7" s="1"/>
  <c r="B19" i="7"/>
  <c r="B18" i="7"/>
  <c r="C18" i="7" s="1"/>
  <c r="B17" i="7"/>
  <c r="C17" i="7" s="1"/>
  <c r="B15" i="7"/>
  <c r="C15" i="7" s="1"/>
  <c r="B12" i="7"/>
  <c r="C12" i="7" s="1"/>
  <c r="B11" i="7"/>
  <c r="C11" i="7" s="1"/>
  <c r="B10" i="7"/>
  <c r="C10" i="7" s="1"/>
  <c r="E10" i="7" l="1"/>
  <c r="H29" i="7"/>
  <c r="H31" i="7"/>
  <c r="H32" i="7" s="1"/>
  <c r="G29" i="7"/>
  <c r="E13" i="7"/>
  <c r="E17" i="7"/>
  <c r="G31" i="7"/>
  <c r="G32" i="7" s="1"/>
  <c r="C19" i="7"/>
  <c r="G28" i="7" s="1"/>
  <c r="H8" i="8" s="1"/>
  <c r="G30" i="7"/>
  <c r="H30" i="7" l="1"/>
  <c r="H33" i="7" s="1"/>
  <c r="H11" i="8" s="1"/>
  <c r="I8" i="8"/>
  <c r="E8" i="1" l="1"/>
  <c r="G33" i="7" l="1"/>
  <c r="H10" i="8" s="1"/>
  <c r="H7" i="8"/>
  <c r="H9" i="8" l="1"/>
  <c r="I9" i="8"/>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4" authorId="0" shapeId="0" xr:uid="{3DE5F360-2552-FF49-A390-5C6B63B769D7}">
      <text>
        <r>
          <rPr>
            <sz val="12"/>
            <color rgb="FF000000"/>
            <rFont val="Calibri"/>
            <family val="2"/>
          </rPr>
          <t xml:space="preserve">In het document planning leerdoelen en activiteiten staan allemaal suggesties voor activiteiten die de student kan uitvoeren in de stage. </t>
        </r>
      </text>
    </comment>
    <comment ref="C4" authorId="0" shapeId="0" xr:uid="{F36BBE51-2581-FD4C-A29E-97BD22BE73D3}">
      <text>
        <r>
          <rPr>
            <sz val="10"/>
            <color rgb="FF000000"/>
            <rFont val="Calibri"/>
            <family val="2"/>
          </rPr>
          <t>Als student, mentor en/of schoolopleider zich zorgen maken over de ontwikkeling van de student op bepaalde criteria, dan arceren zij deze geel in de praktijkbeoordeling. Dan is het voor iedereen goed zichtbaar wat nog aandacht vraagt.</t>
        </r>
      </text>
    </comment>
    <comment ref="E4" authorId="0" shapeId="0" xr:uid="{65C6FDCC-1DBF-9441-8DB4-720EBD796093}">
      <text>
        <r>
          <rPr>
            <sz val="12"/>
            <color rgb="FF000000"/>
            <rFont val="Calibri"/>
            <family val="2"/>
          </rPr>
          <t>Elk criterium krijgt 1 tot 5 punten. Een 1 is onvoldoende, 2 is matig, 3 is (ruim) voldoende, 4 is goed en 5 is uitstekend. 
Om een voldoende te krijgen, moet de student bij alle criteria een 2 of hoger scoren, zo niet, dan is de praktijkbeoordeling onvoldoende. De student kan dus maximaal twee keer een matig scoren. Bij drie keer matig is de praktijkbeoordeling onvoldoende.</t>
        </r>
      </text>
    </comment>
    <comment ref="F4" authorId="0" shapeId="0" xr:uid="{430BE0AC-83E0-FC43-941A-97DE6BA2D563}">
      <text>
        <r>
          <rPr>
            <sz val="10"/>
            <color rgb="FF000000"/>
            <rFont val="Calibri"/>
            <family val="2"/>
          </rPr>
          <t>Elk criterium krijgt 1 tot 5 punten. Een 1 is onvoldoende, 2 is matig, 3 is (ruim) voldoende, 4 is goed en 5 is uitstekend. 
Om een voldoende te krijgen, moet de student bij alle criteria een 2 of hoger scoren, zo niet, dan is de praktijkbeoordeling onvoldoende. De student kan dus maximaal twee keer een matig scoren. Bij drie keer matig is de praktijkbeoordeling onvoldoende.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4" authorId="0" shapeId="0" xr:uid="{A9BC7687-0B20-8B4A-AB4F-CEEEB087ADAC}">
      <text>
        <r>
          <rPr>
            <sz val="12"/>
            <color rgb="FF000000"/>
            <rFont val="Calibri"/>
            <family val="2"/>
          </rPr>
          <t xml:space="preserve">In het document planning leerdoelen en activiteiten staan allemaal suggesties voor activiteiten die de student kan uitvoeren in de stage. </t>
        </r>
      </text>
    </comment>
    <comment ref="C4" authorId="0" shapeId="0" xr:uid="{4611AE2D-8165-AD4F-8732-8A306BFA19F1}">
      <text>
        <r>
          <rPr>
            <sz val="10"/>
            <color rgb="FF000000"/>
            <rFont val="Calibri"/>
            <family val="2"/>
          </rPr>
          <t>Als student, mentor en/of schoolopleider zich zorgen maken over de ontwikkeling van de student op bepaalde criteria, dan arceren zij deze geel in de praktijkbeoordeling. Dan is het voor iedereen goed zichtbaar wat nog aandacht vraagt</t>
        </r>
      </text>
    </comment>
    <comment ref="E4" authorId="0" shapeId="0" xr:uid="{B3A2C682-A9FB-8640-B6D4-14112F88E8CA}">
      <text>
        <r>
          <rPr>
            <sz val="12"/>
            <color rgb="FF000000"/>
            <rFont val="Calibri"/>
            <family val="2"/>
          </rPr>
          <t>Elk criterium krijgt 1 tot 5 punten. Een 1 is Elk criterium krijgt 1 tot 5 punten. Een 1 is onvoldoende, 2 is matig, 3 is (ruim) voldoende, 4 is goed en 5 is uitstekend. 
Om een voldoende te krijgen, moet de student bij alle criteria een 2 of hoger scoren, zo niet, dan is de praktijkbeoordeling onvoldoende. De student kan dus maximaal twee keer een matig scoren. Bij drie keer matig is de praktijkbeoordeling onvoldoende.</t>
        </r>
      </text>
    </comment>
    <comment ref="F4" authorId="0" shapeId="0" xr:uid="{D08D5459-EBFD-7544-AB39-43B9E4FB5A12}">
      <text>
        <r>
          <rPr>
            <sz val="10"/>
            <color rgb="FF000000"/>
            <rFont val="Calibri"/>
            <family val="2"/>
          </rPr>
          <t>Elk criterium krijgt 1 tot 5 punten. Een 1 is onvoldoende, 2 is matig, 3 is (ruim) voldoende, 4 is goed en 5 is uitstekend. 
Om een voldoende te krijgen, moet de student bij alle criteria een 2 of hoger scoren, zo niet, dan is de praktijkbeoordeling onvoldoende. De student kan dus maximaal twee keer een matig scoren. Bij drie keer matig is de praktijkbeoordeling onvoldoende.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 Roos</author>
  </authors>
  <commentList>
    <comment ref="F9" authorId="0" shapeId="0" xr:uid="{212E7E3E-3AAA-4638-8F5F-CDA4A0748469}">
      <text>
        <r>
          <rPr>
            <sz val="9"/>
            <color indexed="81"/>
            <rFont val="Tahoma"/>
            <family val="2"/>
          </rPr>
          <t xml:space="preserve">10 62-65
9 57-61
8 53-56
7 43-52
6 36-42
5 29-35
4 21-28
3 16-20
2 14-15
1 13
</t>
        </r>
      </text>
    </comment>
    <comment ref="F10" authorId="0" shapeId="0" xr:uid="{DC2B41E8-67C3-4CD1-8A42-6286C3F16A52}">
      <text>
        <r>
          <rPr>
            <b/>
            <sz val="9"/>
            <color indexed="81"/>
            <rFont val="Tahoma"/>
            <family val="2"/>
          </rPr>
          <t>10 62-65
9 57-61
8 53-56
7 43-52
6 36-42
5 29-35
4 21-28
3 16-20
2 14-15
1 13</t>
        </r>
      </text>
    </comment>
    <comment ref="F11" authorId="0" shapeId="0" xr:uid="{C84A20EA-DB86-4104-9C78-F4244109E767}">
      <text>
        <r>
          <rPr>
            <sz val="9"/>
            <color indexed="81"/>
            <rFont val="Tahoma"/>
            <family val="2"/>
          </rPr>
          <t xml:space="preserve">10 62-65
9 57-61
8 53-56
7 43-52
6 36-42
5 29-35
4 21-28
3 16-20
2 14-15
1 13
</t>
        </r>
      </text>
    </comment>
  </commentList>
</comments>
</file>

<file path=xl/sharedStrings.xml><?xml version="1.0" encoding="utf-8"?>
<sst xmlns="http://schemas.openxmlformats.org/spreadsheetml/2006/main" count="184" uniqueCount="99">
  <si>
    <t>Praktijkbeoordeling jaar 2 semester 2</t>
  </si>
  <si>
    <t xml:space="preserve">Iedere student loopt vanaf het begin van de opleiding stage zodat de student aan het einde van de opleiding afstudeert als startbekwame leerkracht. De bekwaamheidseisen zijn door Pabo HvA en ALO en werkveld gezamenlijk uitgewerkt tot de Beweeg Amsterdamse Leerkracht Lijn. In deze doorgaande leerlijn staat beschreven welke vaardigheden wij verwachten van studenten in elke fase van de opleiding. De Beweeg Amsterdamse Leerkracht Lijn biedt de student houvast om richting te geven aan diens ontwikkeling als leerkracht. De student gebruikt de BALL als een logboek om daarin eigen reflectie en ontwikkeling bij te houden en monitoren. De student kan hier ook de aangeboden theorie vanuit de opleiding passend bij een bekwaamheid/vaardigheid opzoeken. Zie stagewebsite voor kennisclip en handleiding over het gebruik van de BALL, de mentorbrief voor mentoren en het planningsdocument voor studenten.                                                                                                                                                                                        Aan de hand van de onderstaande tabbladen komt de beoordeling tot stand. Als er een rood driehoekje in een cel staat, kun je hier op klikken voor meer informatie.    </t>
  </si>
  <si>
    <t xml:space="preserve">KLIK HIER VOOR ACTIVITEITEN IN DE STAGE GEKOPPELD AAN DE LEERDOELEN EN BEOORDELINGSCRITERIA. </t>
  </si>
  <si>
    <t>Opbouw stage</t>
  </si>
  <si>
    <t>Beweeg Amsterdamse Leerkracht Lijn</t>
  </si>
  <si>
    <t>Jaar 1</t>
  </si>
  <si>
    <t xml:space="preserve">Aan het einde van semester 1 kan de student een enkelvoudige les geven in de klas en een microsituatie (deel van de groep) in de zaal en aan het einde van semester 2 kan de student twee activiteiten achter elkaar verzorgen met een soepele overgang in de klas en in de zaal worden meerdere activiteiten aangeboden. De mentor begeleidt de student bij de keuze en de voorbereiding van deze lessen. De situatie is nog weinig complex. De student oefent zijn/haar vaardigheden in enkelvoudige en vasstaande lessen en activiteiten. </t>
  </si>
  <si>
    <t xml:space="preserve">Aan het einde van jaar 1 beheerst de student de vaardigheden in de Beweeg Amsterdamse Leerkracht Lijn zo veel mogelijk op 'beginnend niveau'. 
De student laat zien kennis te hebben over leerdoelen in de praktijk en heeft deze kennis toegepast in verschillende soorten lessen onder supervisie van de mentor. De student kan de feedback van mentor/schoolopleider kopiëren in de notities bij de desbetreffende deelbekwaamheid. De student voegt daarnaast eigen reflecties toe. </t>
  </si>
  <si>
    <t>Jaar 2</t>
  </si>
  <si>
    <t>Aan het einde van semester 1 kan de student in de klas een dagdeel onderwijs verzorgen en aan het einde van semester 2 een hele dag. Voor het zaalgedeelte geldt dat de student aan het einde van jaar 2  aan een gehele klas drie achtereenvolgende lessen op een dag kan verzorgen. De mentor geeft de student meer vrijheid in het maken van keuzes en de voorbereiding van de te geven lessen in dit dagdeel/deze dag onderwijs. De student gaat meerdere vakgebieden met elkaar combineren. De stage wordt complexer doordat de student langere tijd onder supervisie van de mentor onderwijs verzorgt.</t>
  </si>
  <si>
    <r>
      <rPr>
        <sz val="10"/>
        <color rgb="FF000000"/>
        <rFont val="Helvetica"/>
        <family val="2"/>
      </rPr>
      <t xml:space="preserve">De student gaat van' beginnend niveau' naar 'in ontwikkeling'. De student hoeft nog niet alle vaardigheden op 'in ontwikkeling' niveau te beheersen. De student toont aan kennis te hebben over deze vaardigheden en heeft deze kennis toegepast in meerdere lessen achter elkaar op een dag onder supervisie van de mentor.  De student kan de feedback van mentor en schoolopleider verwerken in de notities bij de desbetreffende deelbekwaamheid. </t>
    </r>
    <r>
      <rPr>
        <sz val="12"/>
        <color rgb="FF000000"/>
        <rFont val="Helvetica"/>
        <family val="2"/>
      </rPr>
      <t xml:space="preserve">  </t>
    </r>
  </si>
  <si>
    <t>Jaar 3</t>
  </si>
  <si>
    <t xml:space="preserve">Aan het einde van semester 2 kan de student één hele dag in de klas in het primair onderwijs én één hele dag in de zaal in het voortgezet onderwijs lesgeven waarbij de student zo goed mogelijk rekening probeert te houden met verschillen tussen leerlingen. De student draait hele dagen onderwijs onder supervisie van de mentor. Dit vraagt een grotere zelfstandigheid van de student. De mentor geeft nog wel expliciete begeleiding bij de inrichting van het onderwijs, de differentiatie en de te maken keuzes. De stagesituatie wordt complexer omdat de student het onderwijs afstemt op de verschillen tussen leerlingen en hele dagen onderwijs verzorgt. </t>
  </si>
  <si>
    <t xml:space="preserve">Aan het einde van semester 2 beheerst de student de vaardigheden in de Beweeg Amsterdamse Leerkracht Lijn op 'in ontwikkeling' niveau. De student toont aan kennis te hebben over de verschillende vaardigheden bij de bekwaamheden en heeft deze kennis toegepast in het verzorgen van hele dagen onderwijs. De student laat aan de hand van de Amsterdamse Leer-Kracht-Lijn zien dat hij/zij LiO bekwaam is. </t>
  </si>
  <si>
    <t>Jaar 4</t>
  </si>
  <si>
    <t xml:space="preserve">Aan het einde van semester 2 is de student medeverantwoordelijk voor het pedagogische, vakinhoudelijke en vakdidactische proces in de klas en in de zaal. De student verzorgt twee dagen in de week zelfstandig onderwijs waarbij de mentor op afstand is. Er wordt een grote zelfstandigheid van de student gevraagd. De complexiteit is groot, omdat we van de student vragen om mee te draaien in de schoolorganisatie met een gelijkwaardige samenwerking met collega's en ouders. Daarnaast verzorgt de studenten hele dagen onderwijs aan de groep.  </t>
  </si>
  <si>
    <r>
      <rPr>
        <sz val="10"/>
        <color rgb="FF000000"/>
        <rFont val="Helvetica"/>
        <family val="2"/>
      </rPr>
      <t>Aan het einde van jaar 4 beheerst de student de vaardigheden in de Beweeg Amsterdamse Leerkracht Lijn op 'startbekwaam niveau'. De student toont aan kennis te hebben over de verschillende vaardigheden bij de bekwaamheden en heeft deze kennis toegepast in de ontwikkeling en de uitvoering van het onderwijs. In het startbekwaamheidsgesprek laat de student aan de hand van de Amsterdamse Leer-Kracht-Lijn zien dat hij/zij op startbekwaam niveau functioneert</t>
    </r>
    <r>
      <rPr>
        <sz val="12"/>
        <color rgb="FF000000"/>
        <rFont val="Helvetica"/>
        <family val="2"/>
      </rPr>
      <t xml:space="preserve">. 
</t>
    </r>
  </si>
  <si>
    <t>§</t>
  </si>
  <si>
    <t>Algemeen</t>
  </si>
  <si>
    <t>Naam:</t>
  </si>
  <si>
    <t>Studentennummer:</t>
  </si>
  <si>
    <t>School:</t>
  </si>
  <si>
    <t>Schoolopleider klas:</t>
  </si>
  <si>
    <t>Groep:</t>
  </si>
  <si>
    <t>Schoolopleider zaal:</t>
  </si>
  <si>
    <t>Mentor klas</t>
  </si>
  <si>
    <t>Eindbeoordeling: klas</t>
  </si>
  <si>
    <t>Mentor zaal</t>
  </si>
  <si>
    <t>Eindbeoordeling: zaal</t>
  </si>
  <si>
    <t>Minimumeisen</t>
  </si>
  <si>
    <t>De student neemt initiatief.</t>
  </si>
  <si>
    <t>Nee</t>
  </si>
  <si>
    <t>De student bereidt onderwijsactiviteiten voor.</t>
  </si>
  <si>
    <t>De student verzorgt verschillende soorten activiteiten gericht op verschillende vakgebieden behorend bij de kerndoelen, zie tule.slo.nl.</t>
  </si>
  <si>
    <t xml:space="preserve">Praktijkbeoordeling jaar 2 semester 2 </t>
  </si>
  <si>
    <t>Leerdoel en beoordelingscriteria</t>
  </si>
  <si>
    <t xml:space="preserve">Formatieve feedback (halverwege de stageperiode)
Waar sta je nu? </t>
  </si>
  <si>
    <t>Feedback aan het einde van het semester</t>
  </si>
  <si>
    <t>Oordeel Zaal</t>
  </si>
  <si>
    <t>Oordeel klas</t>
  </si>
  <si>
    <t>HET PRIMAIRE PROCES</t>
  </si>
  <si>
    <t>Pedagogische bekwaamheid</t>
  </si>
  <si>
    <r>
      <rPr>
        <sz val="12"/>
        <color theme="1"/>
        <rFont val="Helvetica"/>
        <family val="2"/>
      </rPr>
      <t>1. De student kan activiteiten verzorgen gericht op die aansluiten bij de sociaal-emotionele ontwikkeling, gericht op groepsvorming en een veilig leerklimaat (A1.2 en A2.2).</t>
    </r>
    <r>
      <rPr>
        <i/>
        <sz val="12"/>
        <color theme="1"/>
        <rFont val="Helvetica"/>
        <family val="2"/>
      </rPr>
      <t xml:space="preserve">    </t>
    </r>
  </si>
  <si>
    <t>Student</t>
  </si>
  <si>
    <r>
      <t>2</t>
    </r>
    <r>
      <rPr>
        <i/>
        <sz val="12"/>
        <color rgb="FF000000"/>
        <rFont val="Helvetica"/>
        <family val="2"/>
      </rPr>
      <t xml:space="preserve">. </t>
    </r>
    <r>
      <rPr>
        <sz val="12"/>
        <color rgb="FF000000"/>
        <rFont val="Helvetica"/>
        <family val="2"/>
      </rPr>
      <t>De student toont belangstelling voor de bredere sociaal-maatschappelijke context en zet burgerschaps(les)activiteiten in waarbij leerlingen zich inleven in de ander (A3.2).</t>
    </r>
  </si>
  <si>
    <t>Schoolopleider</t>
  </si>
  <si>
    <t>Instituutsbegeleider ALO</t>
  </si>
  <si>
    <t xml:space="preserve">Vakinhoudelijke bekwaamheid </t>
  </si>
  <si>
    <t xml:space="preserve">3. De student kan voor twee vakgebieden (in de klas) en voor meerdere leersituaties (in de zaal) lesdoelen combineren en verantwoorden hoe deze aansluiten bij de leerlijnen (B1.2).                                                 </t>
  </si>
  <si>
    <t xml:space="preserve">Vakdidactische bekwaamheid </t>
  </si>
  <si>
    <t xml:space="preserve">4. De student geeft specifieke feedback op het leerproces van leerlingen (C3.1).                  </t>
  </si>
  <si>
    <t>5. De student kan in lessen voor verschillende leerlijnen een onderwerp op een begrijpelijke en aansprekende wijze uitleggen door bewust gebruik te maken van verschillende didactische modellen werkvormen (C2.2).</t>
  </si>
  <si>
    <t xml:space="preserve">6. De student is in staat om zelfstandig veilige leersituaties te arrangeren en tevens een sociaal en emotioneel veilig leerklimaat te waarborgen (C5.1).. </t>
  </si>
  <si>
    <t xml:space="preserve">Feedback (halverwege de stageperiode)
Waar sta je nu? </t>
  </si>
  <si>
    <t>Oordeel Klas</t>
  </si>
  <si>
    <t>DE BREDE PROFESSIONELE BASIS</t>
  </si>
  <si>
    <t xml:space="preserve">Plannen &amp; organiseren </t>
  </si>
  <si>
    <t>7. De student zet doelgericht verschillende activerende en coöperatieve werkvormen in, passend bij het lesdoel van de les en leert samenwerkingsvaardigheden aan (C4.2)</t>
  </si>
  <si>
    <t>8. De student oefent met de leerlingen procedures in de klas zodat deze routines worden (D2.2).</t>
  </si>
  <si>
    <t xml:space="preserve">Communiceren </t>
  </si>
  <si>
    <t xml:space="preserve">9. De student kan variëren in de verbale en non-verbale communicatie bij het leiding geven aan de groep (E1.2). </t>
  </si>
  <si>
    <t>10. De student heeft een open houding en toont belangstelling, empathie en respect voor opvattingen van anderen (E3.1 en E3.2).</t>
  </si>
  <si>
    <t xml:space="preserve">Samenwerken </t>
  </si>
  <si>
    <t xml:space="preserve">11. De student maakt contact met ouders en kan uitleggen hoe de stageschool de samenwerking met de ouders tot stand brengt (F2.1). </t>
  </si>
  <si>
    <t xml:space="preserve">Reflecteren en onderzoeken  </t>
  </si>
  <si>
    <t xml:space="preserve">12. De student stelt samen met de mentor concrete en specifieke leerdoelen op gericht op de eigen ontwikkeling en de leersituatie in de stage (G2.1). </t>
  </si>
  <si>
    <t>13. De student kan het eigen handelen in de praktijk analyseren en formuleert handelingsalternatieven aan de hand van theorie, feedback en praktijkervaringen (G2.2).</t>
  </si>
  <si>
    <t>Voltijd 1 Pabo HvA en UPvA</t>
  </si>
  <si>
    <t>Eindbeoordeling</t>
  </si>
  <si>
    <t>Student voldoet aan minimumeisen?</t>
  </si>
  <si>
    <t xml:space="preserve">De student heeft bij alle criteria 2 punten of hoger? </t>
  </si>
  <si>
    <t>De student heeft maximaal bij twee criteria een 2 gescoord en bij de overige onderdelen 3 punten of meer.</t>
  </si>
  <si>
    <t>Aantal punten</t>
  </si>
  <si>
    <t>Cijfer Zaal</t>
  </si>
  <si>
    <t>Cijfer Klas</t>
  </si>
  <si>
    <t>Algemene opmerkingen</t>
  </si>
  <si>
    <t>Akkoord Mentor klas</t>
  </si>
  <si>
    <t>Akkoord Mentor zaal</t>
  </si>
  <si>
    <t>Akkoord Schoolopleider</t>
  </si>
  <si>
    <t>Akkoord Instituutsopleider ALO</t>
  </si>
  <si>
    <t>Oordeel</t>
  </si>
  <si>
    <t>eindbeoordeling</t>
  </si>
  <si>
    <t>Akkoord</t>
  </si>
  <si>
    <t>Ja</t>
  </si>
  <si>
    <t>Niet akkoord</t>
  </si>
  <si>
    <t>Leerdoel</t>
  </si>
  <si>
    <t>Cijfer zaal</t>
  </si>
  <si>
    <t>&gt; 2</t>
  </si>
  <si>
    <t>Cijfer klas</t>
  </si>
  <si>
    <t>Min</t>
  </si>
  <si>
    <t>All 2</t>
  </si>
  <si>
    <t>3 or more</t>
  </si>
  <si>
    <t>2 x 2</t>
  </si>
  <si>
    <t>points</t>
  </si>
  <si>
    <t>grade</t>
  </si>
  <si>
    <t>criterea</t>
  </si>
  <si>
    <t xml:space="preserve">Praktijkbeoordeling jaar 1 semester 2 </t>
  </si>
  <si>
    <t>WPL 7 Pabo-ALO</t>
  </si>
  <si>
    <t xml:space="preserve">Logopedische screening advies gewenst i.v.m. stemgebruik/taalgebruik/non-verbale communicatie/leiding geven aan de groep. De student plant zelf een afspraak in via logopedie@hva.nl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</si>
</sst>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b/>
      <sz val="12"/>
      <color theme="1"/>
      <name val="Helvetica"/>
      <family val="2"/>
    </font>
    <font>
      <sz val="12"/>
      <color theme="1"/>
      <name val="Helvetica"/>
      <family val="2"/>
    </font>
    <font>
      <sz val="14"/>
      <color theme="1"/>
      <name val="Helvetica"/>
      <family val="2"/>
    </font>
    <font>
      <b/>
      <sz val="14"/>
      <color theme="1"/>
      <name val="Helvetica"/>
      <family val="2"/>
    </font>
    <font>
      <sz val="13"/>
      <color rgb="FF000000"/>
      <name val=".AppleSystemUIFontRounded"/>
    </font>
    <font>
      <b/>
      <sz val="18"/>
      <color theme="1"/>
      <name val="Helvetica"/>
      <family val="2"/>
    </font>
    <font>
      <sz val="10"/>
      <color theme="1"/>
      <name val="Helvetica"/>
      <family val="2"/>
    </font>
    <font>
      <b/>
      <sz val="10"/>
      <color theme="1"/>
      <name val="Helvetica"/>
      <family val="2"/>
    </font>
    <font>
      <b/>
      <sz val="12"/>
      <color theme="1"/>
      <name val="Calibri"/>
      <family val="2"/>
      <scheme val="minor"/>
    </font>
    <font>
      <sz val="12"/>
      <color rgb="FF000000"/>
      <name val="Calibri"/>
      <family val="2"/>
    </font>
    <font>
      <b/>
      <sz val="14"/>
      <color theme="1"/>
      <name val="Calibri"/>
      <family val="2"/>
      <scheme val="minor"/>
    </font>
    <font>
      <b/>
      <sz val="20"/>
      <color theme="1"/>
      <name val="Calibri"/>
      <family val="2"/>
      <scheme val="minor"/>
    </font>
    <font>
      <sz val="10"/>
      <color theme="1"/>
      <name val="Calibri"/>
      <family val="2"/>
      <scheme val="minor"/>
    </font>
    <font>
      <i/>
      <sz val="12"/>
      <color theme="1"/>
      <name val="Helvetica"/>
      <family val="2"/>
    </font>
    <font>
      <sz val="12"/>
      <color rgb="FF000000"/>
      <name val="Helvetica"/>
      <family val="2"/>
    </font>
    <font>
      <i/>
      <sz val="12"/>
      <color rgb="FF000000"/>
      <name val="Helvetica"/>
      <family val="2"/>
    </font>
    <font>
      <sz val="10"/>
      <color rgb="FF000000"/>
      <name val="Helvetica"/>
      <family val="2"/>
    </font>
    <font>
      <sz val="10"/>
      <color rgb="FF000000"/>
      <name val="Calibri"/>
      <family val="2"/>
    </font>
    <font>
      <sz val="9"/>
      <color theme="1"/>
      <name val="Helvetica"/>
      <family val="2"/>
    </font>
    <font>
      <sz val="18"/>
      <color theme="1"/>
      <name val="Calibri"/>
      <family val="2"/>
      <scheme val="minor"/>
    </font>
    <font>
      <u/>
      <sz val="12"/>
      <color theme="10"/>
      <name val="Calibri"/>
      <family val="2"/>
      <scheme val="minor"/>
    </font>
    <font>
      <sz val="9"/>
      <color indexed="81"/>
      <name val="Tahoma"/>
      <family val="2"/>
    </font>
    <font>
      <b/>
      <sz val="9"/>
      <color indexed="81"/>
      <name val="Tahoma"/>
      <family val="2"/>
    </font>
    <font>
      <u/>
      <sz val="16"/>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B0F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21" fillId="0" borderId="0" applyNumberFormat="0" applyFill="0" applyBorder="0" applyAlignment="0" applyProtection="0"/>
  </cellStyleXfs>
  <cellXfs count="212">
    <xf numFmtId="0" fontId="0" fillId="0" borderId="0" xfId="0"/>
    <xf numFmtId="0" fontId="1" fillId="2" borderId="0" xfId="0" applyFont="1" applyFill="1" applyAlignment="1">
      <alignment horizontal="right" vertical="center"/>
    </xf>
    <xf numFmtId="0" fontId="1" fillId="2" borderId="0" xfId="0" applyFont="1" applyFill="1" applyAlignment="1">
      <alignment vertical="center"/>
    </xf>
    <xf numFmtId="0" fontId="2" fillId="0" borderId="0" xfId="0" applyFont="1"/>
    <xf numFmtId="0" fontId="2" fillId="0" borderId="0" xfId="0" applyFont="1" applyAlignment="1">
      <alignment horizontal="left" vertical="center"/>
    </xf>
    <xf numFmtId="0" fontId="2" fillId="2" borderId="0" xfId="0" applyFont="1" applyFill="1"/>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indent="1"/>
    </xf>
    <xf numFmtId="0" fontId="2" fillId="2" borderId="9" xfId="0" applyFont="1" applyFill="1" applyBorder="1" applyAlignment="1">
      <alignment horizontal="center" vertical="center"/>
    </xf>
    <xf numFmtId="0" fontId="2" fillId="2" borderId="9" xfId="0" applyFont="1" applyFill="1" applyBorder="1" applyAlignment="1">
      <alignment horizontal="left" vertical="center" indent="1"/>
    </xf>
    <xf numFmtId="0" fontId="2" fillId="2" borderId="10" xfId="0" applyFont="1" applyFill="1" applyBorder="1" applyAlignment="1">
      <alignment horizontal="center" vertical="center"/>
    </xf>
    <xf numFmtId="0" fontId="5" fillId="0" borderId="0" xfId="0" applyFont="1"/>
    <xf numFmtId="0" fontId="2" fillId="0" borderId="0" xfId="0" applyFont="1" applyAlignment="1">
      <alignment horizontal="left" vertical="center" indent="1"/>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2" borderId="18" xfId="0" applyFont="1" applyFill="1" applyBorder="1" applyAlignment="1">
      <alignment horizontal="left" vertical="center" wrapText="1"/>
    </xf>
    <xf numFmtId="0" fontId="2" fillId="2" borderId="16" xfId="0" applyFont="1" applyFill="1" applyBorder="1" applyAlignment="1">
      <alignment vertical="center" wrapText="1"/>
    </xf>
    <xf numFmtId="0" fontId="2" fillId="2" borderId="16" xfId="0" applyFont="1" applyFill="1" applyBorder="1" applyAlignment="1">
      <alignment horizontal="left" vertical="center"/>
    </xf>
    <xf numFmtId="0" fontId="2" fillId="2" borderId="0" xfId="0" applyFont="1" applyFill="1" applyAlignment="1">
      <alignment vertical="center"/>
    </xf>
    <xf numFmtId="0" fontId="4" fillId="3" borderId="13" xfId="0" applyFont="1" applyFill="1" applyBorder="1" applyAlignment="1">
      <alignment horizontal="center" vertical="center"/>
    </xf>
    <xf numFmtId="0" fontId="7" fillId="2" borderId="19" xfId="0" applyFont="1" applyFill="1" applyBorder="1" applyAlignment="1">
      <alignment horizontal="left" vertical="top" wrapText="1"/>
    </xf>
    <xf numFmtId="0" fontId="8" fillId="2" borderId="17" xfId="0" applyFont="1" applyFill="1" applyBorder="1" applyAlignment="1">
      <alignment horizontal="left" vertical="top" wrapText="1"/>
    </xf>
    <xf numFmtId="0" fontId="0" fillId="0" borderId="0" xfId="0"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11" fillId="0" borderId="0" xfId="0" applyFont="1" applyAlignment="1">
      <alignment vertical="center"/>
    </xf>
    <xf numFmtId="0" fontId="9" fillId="0" borderId="0" xfId="0" applyFont="1"/>
    <xf numFmtId="0" fontId="9" fillId="0" borderId="0" xfId="0" applyFont="1" applyAlignment="1">
      <alignment horizontal="center" vertical="center"/>
    </xf>
    <xf numFmtId="0" fontId="0" fillId="0" borderId="7" xfId="0"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3" borderId="39" xfId="0" applyFont="1" applyFill="1" applyBorder="1" applyAlignment="1">
      <alignment vertical="top"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3" borderId="11"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2" fillId="2" borderId="6" xfId="0" applyFont="1" applyFill="1" applyBorder="1" applyAlignment="1">
      <alignment horizontal="left" vertical="center" indent="1"/>
    </xf>
    <xf numFmtId="0" fontId="2" fillId="2" borderId="1" xfId="0" applyFont="1" applyFill="1" applyBorder="1" applyAlignment="1">
      <alignment horizontal="left" vertical="center" indent="1"/>
    </xf>
    <xf numFmtId="0" fontId="1" fillId="0" borderId="0" xfId="0" applyFont="1" applyAlignment="1">
      <alignment horizontal="right" vertical="center"/>
    </xf>
    <xf numFmtId="0" fontId="2" fillId="2" borderId="45" xfId="0" applyFont="1" applyFill="1" applyBorder="1" applyAlignment="1">
      <alignment horizontal="left" vertical="top" wrapText="1"/>
    </xf>
    <xf numFmtId="0" fontId="2" fillId="2" borderId="45" xfId="0" applyFont="1" applyFill="1" applyBorder="1" applyAlignment="1">
      <alignment horizontal="left" vertical="center"/>
    </xf>
    <xf numFmtId="0" fontId="7" fillId="2" borderId="46" xfId="0" applyFont="1" applyFill="1" applyBorder="1" applyAlignment="1">
      <alignment horizontal="left" vertical="top" wrapText="1"/>
    </xf>
    <xf numFmtId="0" fontId="1" fillId="2" borderId="0" xfId="0" applyFont="1" applyFill="1" applyAlignment="1">
      <alignment horizontal="left" vertical="center"/>
    </xf>
    <xf numFmtId="0" fontId="7" fillId="0" borderId="25" xfId="0" applyFont="1" applyBorder="1" applyAlignment="1">
      <alignment horizontal="left" vertical="center" wrapText="1" indent="1"/>
    </xf>
    <xf numFmtId="0" fontId="15" fillId="0" borderId="7" xfId="0" applyFont="1" applyBorder="1" applyAlignment="1">
      <alignment horizontal="left" vertical="center" wrapText="1" indent="1"/>
    </xf>
    <xf numFmtId="0" fontId="17" fillId="0" borderId="7" xfId="0" applyFont="1" applyBorder="1" applyAlignment="1">
      <alignment horizontal="left" vertical="center" wrapText="1" indent="1"/>
    </xf>
    <xf numFmtId="0" fontId="15" fillId="0" borderId="10" xfId="0" applyFont="1" applyBorder="1" applyAlignment="1">
      <alignment horizontal="left" vertical="center" wrapText="1" indent="1"/>
    </xf>
    <xf numFmtId="0" fontId="7" fillId="0" borderId="33" xfId="0" applyFont="1" applyBorder="1" applyAlignment="1">
      <alignment horizontal="left" vertical="center" wrapText="1" indent="1"/>
    </xf>
    <xf numFmtId="0" fontId="17" fillId="0" borderId="32" xfId="0" applyFont="1" applyBorder="1" applyAlignment="1">
      <alignment horizontal="left" vertical="center" wrapText="1" indent="1"/>
    </xf>
    <xf numFmtId="0" fontId="2" fillId="2" borderId="45" xfId="0" applyFont="1" applyFill="1" applyBorder="1" applyAlignment="1">
      <alignment vertical="top"/>
    </xf>
    <xf numFmtId="0" fontId="2" fillId="2" borderId="27" xfId="0" applyFont="1" applyFill="1" applyBorder="1" applyAlignment="1">
      <alignment vertical="top"/>
    </xf>
    <xf numFmtId="0" fontId="2" fillId="2" borderId="17" xfId="0" applyFont="1" applyFill="1" applyBorder="1" applyAlignment="1">
      <alignment vertical="top"/>
    </xf>
    <xf numFmtId="0" fontId="2" fillId="2" borderId="45" xfId="0" applyFont="1" applyFill="1" applyBorder="1" applyAlignment="1">
      <alignment vertical="top" wrapText="1"/>
    </xf>
    <xf numFmtId="0" fontId="2" fillId="2" borderId="17" xfId="0" applyFont="1" applyFill="1" applyBorder="1" applyAlignment="1">
      <alignment vertical="top" wrapText="1"/>
    </xf>
    <xf numFmtId="0" fontId="2" fillId="2" borderId="48"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17" xfId="0" applyFont="1" applyFill="1" applyBorder="1" applyAlignment="1">
      <alignment horizontal="left" vertical="center"/>
    </xf>
    <xf numFmtId="0" fontId="7" fillId="2" borderId="51" xfId="0" applyFont="1" applyFill="1" applyBorder="1" applyAlignment="1">
      <alignment horizontal="left" vertical="top" wrapText="1"/>
    </xf>
    <xf numFmtId="0" fontId="2" fillId="2" borderId="48" xfId="0" applyFont="1" applyFill="1" applyBorder="1" applyAlignment="1">
      <alignment vertical="center" wrapText="1"/>
    </xf>
    <xf numFmtId="0" fontId="7" fillId="2" borderId="0" xfId="0" applyFont="1" applyFill="1" applyAlignment="1">
      <alignment horizontal="left" vertical="top" wrapText="1"/>
    </xf>
    <xf numFmtId="0" fontId="8" fillId="2" borderId="35" xfId="0" applyFont="1" applyFill="1" applyBorder="1" applyAlignment="1">
      <alignment horizontal="left" vertical="top" wrapText="1"/>
    </xf>
    <xf numFmtId="0" fontId="2" fillId="2" borderId="35" xfId="0" applyFont="1" applyFill="1" applyBorder="1" applyAlignment="1">
      <alignment horizontal="left" vertical="center"/>
    </xf>
    <xf numFmtId="0" fontId="2" fillId="2" borderId="47" xfId="0" applyFont="1" applyFill="1" applyBorder="1" applyAlignment="1">
      <alignment horizontal="left" vertical="center"/>
    </xf>
    <xf numFmtId="0" fontId="2" fillId="2" borderId="0" xfId="0" applyFont="1" applyFill="1" applyAlignment="1">
      <alignment horizontal="left" vertical="top" wrapText="1"/>
    </xf>
    <xf numFmtId="0" fontId="2" fillId="2" borderId="27" xfId="0" applyFont="1" applyFill="1" applyBorder="1" applyAlignment="1">
      <alignment horizontal="left" vertical="top" wrapText="1"/>
    </xf>
    <xf numFmtId="0" fontId="2" fillId="2" borderId="53" xfId="0" applyFont="1" applyFill="1" applyBorder="1" applyAlignment="1">
      <alignment horizontal="left" vertical="top" wrapText="1"/>
    </xf>
    <xf numFmtId="0" fontId="2" fillId="2" borderId="16" xfId="0" applyFont="1" applyFill="1" applyBorder="1" applyAlignment="1">
      <alignment vertical="top" wrapText="1"/>
    </xf>
    <xf numFmtId="0" fontId="2" fillId="2" borderId="47" xfId="0" applyFont="1" applyFill="1" applyBorder="1" applyAlignment="1">
      <alignment vertical="top" wrapText="1"/>
    </xf>
    <xf numFmtId="0" fontId="2" fillId="2" borderId="47" xfId="0" applyFont="1" applyFill="1" applyBorder="1" applyAlignment="1">
      <alignment horizontal="left" vertical="top" wrapText="1"/>
    </xf>
    <xf numFmtId="0" fontId="2" fillId="2" borderId="48" xfId="0" applyFont="1" applyFill="1" applyBorder="1" applyAlignment="1">
      <alignment vertical="top" wrapText="1"/>
    </xf>
    <xf numFmtId="0" fontId="2" fillId="2" borderId="35" xfId="0" applyFont="1" applyFill="1" applyBorder="1" applyAlignment="1">
      <alignment vertical="top" wrapText="1"/>
    </xf>
    <xf numFmtId="0" fontId="2" fillId="2" borderId="53" xfId="0" applyFont="1" applyFill="1" applyBorder="1" applyAlignment="1">
      <alignment vertical="top"/>
    </xf>
    <xf numFmtId="0" fontId="4" fillId="3" borderId="12" xfId="0" applyFont="1" applyFill="1" applyBorder="1" applyAlignment="1">
      <alignment horizontal="center" vertical="center" wrapText="1"/>
    </xf>
    <xf numFmtId="0" fontId="6" fillId="2" borderId="16" xfId="0" applyFont="1" applyFill="1" applyBorder="1" applyAlignment="1">
      <alignment vertical="center"/>
    </xf>
    <xf numFmtId="0" fontId="0" fillId="0" borderId="21" xfId="0"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right"/>
    </xf>
    <xf numFmtId="0" fontId="0" fillId="0" borderId="48" xfId="0" applyBorder="1" applyAlignment="1">
      <alignment horizontal="center" vertical="center"/>
    </xf>
    <xf numFmtId="0" fontId="3" fillId="0" borderId="0" xfId="0" applyFont="1" applyAlignment="1">
      <alignment horizontal="left" vertical="top" wrapText="1"/>
    </xf>
    <xf numFmtId="0" fontId="7" fillId="0" borderId="19" xfId="0" applyFont="1" applyBorder="1" applyAlignment="1">
      <alignment horizontal="left" vertical="center" wrapText="1" indent="1"/>
    </xf>
    <xf numFmtId="0" fontId="7" fillId="0" borderId="32" xfId="0" applyFont="1" applyBorder="1" applyAlignment="1">
      <alignment horizontal="left" vertical="center" wrapText="1" indent="1"/>
    </xf>
    <xf numFmtId="0" fontId="6" fillId="2" borderId="62" xfId="0" applyFont="1" applyFill="1" applyBorder="1" applyAlignment="1">
      <alignment horizontal="center" vertical="center"/>
    </xf>
    <xf numFmtId="0" fontId="1" fillId="2" borderId="0" xfId="0" applyFont="1" applyFill="1" applyAlignment="1">
      <alignment horizontal="left" vertical="center"/>
    </xf>
    <xf numFmtId="0" fontId="3" fillId="0" borderId="0" xfId="0" applyFont="1" applyAlignment="1">
      <alignment horizontal="left" vertical="top" wrapText="1"/>
    </xf>
    <xf numFmtId="0" fontId="24" fillId="10" borderId="58" xfId="1" applyFont="1" applyFill="1" applyBorder="1" applyAlignment="1">
      <alignment horizontal="center" vertical="center" wrapText="1"/>
    </xf>
    <xf numFmtId="0" fontId="2" fillId="2" borderId="8"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2" fillId="2" borderId="6" xfId="0" applyFont="1" applyFill="1" applyBorder="1" applyAlignment="1">
      <alignment horizontal="left" vertical="center" indent="1"/>
    </xf>
    <xf numFmtId="0" fontId="2" fillId="2" borderId="1" xfId="0" applyFont="1" applyFill="1" applyBorder="1" applyAlignment="1">
      <alignment horizontal="left" vertical="center" indent="1"/>
    </xf>
    <xf numFmtId="0" fontId="1" fillId="5" borderId="34" xfId="0" applyFont="1" applyFill="1" applyBorder="1" applyAlignment="1">
      <alignment horizontal="center" vertical="center"/>
    </xf>
    <xf numFmtId="0" fontId="1" fillId="5" borderId="51" xfId="0" applyFont="1" applyFill="1" applyBorder="1" applyAlignment="1">
      <alignment horizontal="center" vertical="center"/>
    </xf>
    <xf numFmtId="0" fontId="1" fillId="5" borderId="0" xfId="0" applyFont="1" applyFill="1" applyAlignment="1">
      <alignment horizontal="center" vertical="center"/>
    </xf>
    <xf numFmtId="0" fontId="1" fillId="5" borderId="36" xfId="0" applyFont="1" applyFill="1" applyBorder="1" applyAlignment="1">
      <alignment horizontal="center" vertical="center"/>
    </xf>
    <xf numFmtId="0" fontId="15" fillId="0" borderId="20" xfId="0" applyFont="1" applyBorder="1" applyAlignment="1">
      <alignment horizontal="left" vertical="center" wrapText="1"/>
    </xf>
    <xf numFmtId="0" fontId="15" fillId="0" borderId="22" xfId="0" applyFont="1" applyBorder="1" applyAlignment="1">
      <alignment horizontal="left" vertical="center" wrapText="1"/>
    </xf>
    <xf numFmtId="0" fontId="15" fillId="0" borderId="24"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2" fillId="0" borderId="22" xfId="0" applyFont="1" applyBorder="1" applyAlignment="1">
      <alignment horizontal="left" vertical="center" wrapText="1"/>
    </xf>
    <xf numFmtId="0" fontId="2" fillId="0" borderId="26" xfId="0" applyFont="1" applyBorder="1" applyAlignment="1">
      <alignment horizontal="left" vertical="center" wrapText="1"/>
    </xf>
    <xf numFmtId="0" fontId="6" fillId="0" borderId="50" xfId="0" applyFont="1" applyBorder="1" applyAlignment="1">
      <alignment horizontal="center" vertical="center"/>
    </xf>
    <xf numFmtId="0" fontId="6" fillId="0" borderId="49" xfId="0" applyFont="1" applyBorder="1" applyAlignment="1">
      <alignment horizontal="center" vertical="center"/>
    </xf>
    <xf numFmtId="0" fontId="6" fillId="0" borderId="54" xfId="0" applyFont="1" applyBorder="1" applyAlignment="1">
      <alignment horizontal="center" vertical="center"/>
    </xf>
    <xf numFmtId="0" fontId="1" fillId="5" borderId="55" xfId="0" applyFont="1" applyFill="1" applyBorder="1" applyAlignment="1">
      <alignment horizontal="center" vertical="center"/>
    </xf>
    <xf numFmtId="0" fontId="1" fillId="5" borderId="49" xfId="0" applyFont="1" applyFill="1" applyBorder="1" applyAlignment="1">
      <alignment horizontal="center" vertical="center"/>
    </xf>
    <xf numFmtId="0" fontId="2" fillId="0" borderId="20" xfId="0" applyFont="1" applyBorder="1" applyAlignment="1">
      <alignment horizontal="left" vertical="center" wrapText="1"/>
    </xf>
    <xf numFmtId="0" fontId="2" fillId="2" borderId="45" xfId="0" applyFont="1" applyFill="1" applyBorder="1" applyAlignment="1">
      <alignment horizontal="left" vertical="top" wrapText="1"/>
    </xf>
    <xf numFmtId="0" fontId="2" fillId="2" borderId="17" xfId="0" applyFont="1" applyFill="1" applyBorder="1" applyAlignment="1">
      <alignment horizontal="left" vertical="top" wrapText="1"/>
    </xf>
    <xf numFmtId="0" fontId="6" fillId="0" borderId="16" xfId="0" applyFont="1" applyBorder="1" applyAlignment="1">
      <alignment horizontal="center" vertical="center"/>
    </xf>
    <xf numFmtId="0" fontId="6" fillId="0" borderId="45"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1" fillId="4" borderId="14"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4" fillId="0" borderId="20" xfId="0" applyFont="1" applyBorder="1" applyAlignment="1">
      <alignment horizontal="left" vertical="center" wrapText="1"/>
    </xf>
    <xf numFmtId="0" fontId="2" fillId="0" borderId="24" xfId="0" applyFont="1" applyBorder="1" applyAlignment="1">
      <alignment horizontal="left" vertical="center" wrapText="1"/>
    </xf>
    <xf numFmtId="0" fontId="6" fillId="0" borderId="36" xfId="0" applyFont="1" applyBorder="1" applyAlignment="1">
      <alignment horizontal="center" vertical="center"/>
    </xf>
    <xf numFmtId="0" fontId="2" fillId="2" borderId="4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2"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19" fillId="0" borderId="22" xfId="0" applyFont="1" applyBorder="1" applyAlignment="1">
      <alignment horizontal="left" vertical="center" wrapText="1"/>
    </xf>
    <xf numFmtId="0" fontId="19" fillId="0" borderId="24" xfId="0" applyFont="1" applyBorder="1" applyAlignment="1">
      <alignment horizontal="left" vertical="center" wrapText="1"/>
    </xf>
    <xf numFmtId="0" fontId="6" fillId="2" borderId="48"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45" xfId="0" applyFont="1" applyFill="1" applyBorder="1" applyAlignment="1">
      <alignment horizontal="center" vertical="center"/>
    </xf>
    <xf numFmtId="0" fontId="6" fillId="2" borderId="17" xfId="0" applyFont="1" applyFill="1" applyBorder="1" applyAlignment="1">
      <alignment horizontal="center" vertical="center"/>
    </xf>
    <xf numFmtId="0" fontId="2" fillId="2" borderId="45"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45" xfId="0" applyFont="1" applyFill="1" applyBorder="1" applyAlignment="1">
      <alignment horizontal="left" vertical="top"/>
    </xf>
    <xf numFmtId="0" fontId="2" fillId="2" borderId="27" xfId="0" applyFont="1" applyFill="1" applyBorder="1" applyAlignment="1">
      <alignment horizontal="left" vertical="top"/>
    </xf>
    <xf numFmtId="0" fontId="1" fillId="7" borderId="34"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36" xfId="0" applyFont="1" applyFill="1" applyBorder="1" applyAlignment="1">
      <alignment horizontal="center" vertical="center"/>
    </xf>
    <xf numFmtId="0" fontId="6" fillId="0" borderId="28" xfId="0" applyFont="1" applyBorder="1" applyAlignment="1">
      <alignment horizontal="center" vertical="center"/>
    </xf>
    <xf numFmtId="0" fontId="1" fillId="6" borderId="14" xfId="0" applyFont="1" applyFill="1" applyBorder="1" applyAlignment="1">
      <alignment horizontal="left" vertical="center" indent="1"/>
    </xf>
    <xf numFmtId="0" fontId="1" fillId="6" borderId="15" xfId="0" applyFont="1" applyFill="1" applyBorder="1" applyAlignment="1">
      <alignment horizontal="left" vertical="center" indent="1"/>
    </xf>
    <xf numFmtId="0" fontId="1" fillId="6" borderId="29" xfId="0" applyFont="1" applyFill="1" applyBorder="1" applyAlignment="1">
      <alignment horizontal="left" vertical="center" indent="1"/>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13" fillId="0" borderId="59" xfId="0" applyFont="1" applyBorder="1" applyAlignment="1">
      <alignment horizontal="left" vertical="top" wrapText="1"/>
    </xf>
    <xf numFmtId="0" fontId="13" fillId="0" borderId="60" xfId="0" applyFont="1" applyBorder="1" applyAlignment="1">
      <alignment horizontal="left" vertical="top" wrapText="1"/>
    </xf>
    <xf numFmtId="0" fontId="13" fillId="0" borderId="61" xfId="0" applyFont="1" applyBorder="1" applyAlignment="1">
      <alignment horizontal="left" vertical="top" wrapText="1"/>
    </xf>
    <xf numFmtId="0" fontId="0" fillId="0" borderId="57" xfId="0" applyBorder="1" applyAlignment="1">
      <alignment horizontal="center" vertical="center" wrapText="1"/>
    </xf>
    <xf numFmtId="0" fontId="0" fillId="0" borderId="52" xfId="0" applyBorder="1" applyAlignment="1">
      <alignment horizontal="center" vertical="center" wrapText="1"/>
    </xf>
    <xf numFmtId="0" fontId="0" fillId="0" borderId="2" xfId="0" applyBorder="1" applyAlignment="1">
      <alignment horizontal="center" vertical="center"/>
    </xf>
    <xf numFmtId="0" fontId="0" fillId="0" borderId="56" xfId="0" applyBorder="1" applyAlignment="1">
      <alignment horizontal="center" vertical="center"/>
    </xf>
    <xf numFmtId="0" fontId="12" fillId="0" borderId="3" xfId="0" applyFont="1" applyBorder="1" applyAlignment="1">
      <alignment horizontal="center" vertical="center"/>
    </xf>
    <xf numFmtId="0" fontId="12" fillId="0" borderId="38"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5"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12" fillId="9" borderId="14" xfId="0" applyFont="1" applyFill="1" applyBorder="1" applyAlignment="1">
      <alignment horizontal="center" vertical="center"/>
    </xf>
    <xf numFmtId="0" fontId="12" fillId="9" borderId="33" xfId="0" applyFont="1" applyFill="1" applyBorder="1" applyAlignment="1">
      <alignment horizontal="center" vertical="center"/>
    </xf>
    <xf numFmtId="0" fontId="12" fillId="9" borderId="37" xfId="0" applyFont="1" applyFill="1" applyBorder="1" applyAlignment="1">
      <alignment horizontal="center" vertical="center"/>
    </xf>
    <xf numFmtId="0" fontId="12" fillId="9" borderId="29" xfId="0" applyFont="1" applyFill="1" applyBorder="1" applyAlignment="1">
      <alignment horizontal="center" vertical="center"/>
    </xf>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5" xfId="0" applyFont="1" applyBorder="1" applyAlignment="1">
      <alignment horizontal="left" vertical="center" inden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29" xfId="0" applyFont="1" applyBorder="1" applyAlignment="1">
      <alignment horizontal="left" vertical="top" wrapText="1"/>
    </xf>
    <xf numFmtId="0" fontId="12" fillId="9" borderId="30"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56"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0" fillId="0" borderId="7" xfId="0" applyFont="1" applyBorder="1" applyAlignment="1">
      <alignment horizontal="center" vertic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614784</xdr:colOff>
      <xdr:row>0</xdr:row>
      <xdr:rowOff>558800</xdr:rowOff>
    </xdr:to>
    <xdr:pic>
      <xdr:nvPicPr>
        <xdr:cNvPr id="2" name="Picture 0">
          <a:extLst>
            <a:ext uri="{FF2B5EF4-FFF2-40B4-BE49-F238E27FC236}">
              <a16:creationId xmlns:a16="http://schemas.microsoft.com/office/drawing/2014/main" id="{9509BC60-6904-194E-9E04-FA762B85449F}"/>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618594</xdr:colOff>
      <xdr:row>0</xdr:row>
      <xdr:rowOff>551180</xdr:rowOff>
    </xdr:to>
    <xdr:pic>
      <xdr:nvPicPr>
        <xdr:cNvPr id="2" name="Picture 0">
          <a:extLst>
            <a:ext uri="{FF2B5EF4-FFF2-40B4-BE49-F238E27FC236}">
              <a16:creationId xmlns:a16="http://schemas.microsoft.com/office/drawing/2014/main" id="{F15FEF86-E11D-9A4E-8829-A98FDB675CD4}"/>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59690</xdr:colOff>
      <xdr:row>0</xdr:row>
      <xdr:rowOff>59690</xdr:rowOff>
    </xdr:from>
    <xdr:to>
      <xdr:col>2</xdr:col>
      <xdr:colOff>359514</xdr:colOff>
      <xdr:row>0</xdr:row>
      <xdr:rowOff>554990</xdr:rowOff>
    </xdr:to>
    <xdr:pic>
      <xdr:nvPicPr>
        <xdr:cNvPr id="2" name="Picture 0">
          <a:extLst>
            <a:ext uri="{FF2B5EF4-FFF2-40B4-BE49-F238E27FC236}">
              <a16:creationId xmlns:a16="http://schemas.microsoft.com/office/drawing/2014/main" id="{D74FA961-26D5-B544-B075-83CD79C5C19E}"/>
            </a:ext>
          </a:extLst>
        </xdr:cNvPr>
        <xdr:cNvPicPr>
          <a:picLocks noChangeAspect="1"/>
        </xdr:cNvPicPr>
      </xdr:nvPicPr>
      <xdr:blipFill rotWithShape="1">
        <a:blip xmlns:r="http://schemas.openxmlformats.org/officeDocument/2006/relationships" r:embed="rId1"/>
        <a:srcRect l="2547" t="14516"/>
        <a:stretch/>
      </xdr:blipFill>
      <xdr:spPr bwMode="auto">
        <a:xfrm>
          <a:off x="869315" y="59690"/>
          <a:ext cx="2875384" cy="49149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723641</xdr:colOff>
      <xdr:row>0</xdr:row>
      <xdr:rowOff>495300</xdr:rowOff>
    </xdr:to>
    <xdr:pic>
      <xdr:nvPicPr>
        <xdr:cNvPr id="2" name="Picture 0">
          <a:extLst>
            <a:ext uri="{FF2B5EF4-FFF2-40B4-BE49-F238E27FC236}">
              <a16:creationId xmlns:a16="http://schemas.microsoft.com/office/drawing/2014/main" id="{F0B988A9-1AA2-470B-9DA9-B624D45D8E82}"/>
            </a:ext>
          </a:extLst>
        </xdr:cNvPr>
        <xdr:cNvPicPr>
          <a:picLocks noChangeAspect="1"/>
        </xdr:cNvPicPr>
      </xdr:nvPicPr>
      <xdr:blipFill rotWithShape="1">
        <a:blip xmlns:r="http://schemas.openxmlformats.org/officeDocument/2006/relationships" r:embed="rId1"/>
        <a:srcRect l="2547" t="14516"/>
        <a:stretch/>
      </xdr:blipFill>
      <xdr:spPr bwMode="auto">
        <a:xfrm>
          <a:off x="63500" y="0"/>
          <a:ext cx="2864498"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12700</xdr:colOff>
      <xdr:row>1</xdr:row>
      <xdr:rowOff>76200</xdr:rowOff>
    </xdr:from>
    <xdr:to>
      <xdr:col>6</xdr:col>
      <xdr:colOff>1325984</xdr:colOff>
      <xdr:row>2</xdr:row>
      <xdr:rowOff>81642</xdr:rowOff>
    </xdr:to>
    <xdr:pic>
      <xdr:nvPicPr>
        <xdr:cNvPr id="2" name="Picture 0">
          <a:extLst>
            <a:ext uri="{FF2B5EF4-FFF2-40B4-BE49-F238E27FC236}">
              <a16:creationId xmlns:a16="http://schemas.microsoft.com/office/drawing/2014/main" id="{2C522E05-B587-2645-B6EE-EFC5589A03DC}"/>
            </a:ext>
          </a:extLst>
        </xdr:cNvPr>
        <xdr:cNvPicPr>
          <a:picLocks noChangeAspect="1"/>
        </xdr:cNvPicPr>
      </xdr:nvPicPr>
      <xdr:blipFill rotWithShape="1">
        <a:blip xmlns:r="http://schemas.openxmlformats.org/officeDocument/2006/relationships" r:embed="rId1"/>
        <a:srcRect l="2547" t="14516"/>
        <a:stretch/>
      </xdr:blipFill>
      <xdr:spPr bwMode="auto">
        <a:xfrm>
          <a:off x="50800" y="2794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614784</xdr:colOff>
      <xdr:row>0</xdr:row>
      <xdr:rowOff>558800</xdr:rowOff>
    </xdr:to>
    <xdr:pic>
      <xdr:nvPicPr>
        <xdr:cNvPr id="2" name="Picture 0">
          <a:extLst>
            <a:ext uri="{FF2B5EF4-FFF2-40B4-BE49-F238E27FC236}">
              <a16:creationId xmlns:a16="http://schemas.microsoft.com/office/drawing/2014/main" id="{EF5A881B-93CD-CE4B-A407-25F86BF5A2E0}"/>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850900</xdr:colOff>
      <xdr:row>0</xdr:row>
      <xdr:rowOff>0</xdr:rowOff>
    </xdr:from>
    <xdr:to>
      <xdr:col>4</xdr:col>
      <xdr:colOff>2252026</xdr:colOff>
      <xdr:row>1</xdr:row>
      <xdr:rowOff>0</xdr:rowOff>
    </xdr:to>
    <xdr:pic>
      <xdr:nvPicPr>
        <xdr:cNvPr id="3" name="Afbeelding 2">
          <a:extLst>
            <a:ext uri="{FF2B5EF4-FFF2-40B4-BE49-F238E27FC236}">
              <a16:creationId xmlns:a16="http://schemas.microsoft.com/office/drawing/2014/main" id="{9C59DBBC-E42F-FE42-B3DC-6E66A82D63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0" y="0"/>
          <a:ext cx="1401126" cy="571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FB5E9-A108-4744-98AC-D40EFC1AF0C2}" name="Table1" displayName="Table1" ref="A1:A6" totalsRowShown="0">
  <autoFilter ref="A1:A6" xr:uid="{BF8FB5E9-A108-4744-98AC-D40EFC1AF0C2}"/>
  <tableColumns count="1">
    <tableColumn id="1" xr3:uid="{8638D1F1-7231-6E4A-B4A4-0AF66251A77D}" name="Oorde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ABC84C-BA64-444E-855F-4FF8388D16C8}" name="Table2" displayName="Table2" ref="C1:C3" totalsRowShown="0">
  <autoFilter ref="C1:C3" xr:uid="{F4ABC84C-BA64-444E-855F-4FF8388D16C8}"/>
  <tableColumns count="1">
    <tableColumn id="1" xr3:uid="{D0FA5106-73EA-8E42-BD4B-6FF4E18973FD}" name="eindbeoordel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B70641-A614-F44A-BCD3-850D0CBC049A}" name="Table3" displayName="Table3" ref="E1:E3" totalsRowShown="0">
  <autoFilter ref="E1:E3" xr:uid="{88B70641-A614-F44A-BCD3-850D0CBC049A}"/>
  <tableColumns count="1">
    <tableColumn id="1" xr3:uid="{86B67211-D493-2141-934E-C06723E8A09D}" name="Minimumeise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DA3B6C-B2A8-674F-BCDB-1D7419D49EE0}" name="Table4" displayName="Table4" ref="G1:G3" totalsRowShown="0">
  <autoFilter ref="G1:G3" xr:uid="{FBDA3B6C-B2A8-674F-BCDB-1D7419D49EE0}"/>
  <tableColumns count="1">
    <tableColumn id="1" xr3:uid="{5C70DDA2-086B-0D44-8508-4D0C36E2645C}" name="Akkoord"/>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ocs.google.com/document/d/1l_sYHJPY0q62MPQBgNOFHKqma25ruN6I/edit?usp=sharing&amp;ouid=102832164243604819797&amp;rtpof=true&amp;sd=tru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424E-981C-C046-AF4A-88718AB97433}">
  <sheetPr codeName="Blad1">
    <pageSetUpPr fitToPage="1"/>
  </sheetPr>
  <dimension ref="A1:F20"/>
  <sheetViews>
    <sheetView showGridLines="0" showRowColHeaders="0" tabSelected="1" zoomScale="60" zoomScaleNormal="60" workbookViewId="0">
      <selection activeCell="B10" sqref="B10:D10"/>
    </sheetView>
  </sheetViews>
  <sheetFormatPr defaultColWidth="0" defaultRowHeight="16" customHeight="1" zeroHeight="1"/>
  <cols>
    <col min="1" max="1" width="0.83203125" style="3" customWidth="1"/>
    <col min="2" max="2" width="30.33203125" style="3" customWidth="1"/>
    <col min="3" max="3" width="47" style="3" customWidth="1"/>
    <col min="4" max="4" width="47.33203125" style="3" customWidth="1"/>
    <col min="5" max="5" width="30.33203125" style="3" hidden="1" customWidth="1"/>
    <col min="6" max="6" width="0.83203125" style="3" customWidth="1"/>
    <col min="7" max="7" width="10.83203125" style="3" hidden="1" customWidth="1"/>
    <col min="8" max="16384" width="10.83203125" style="3" hidden="1"/>
  </cols>
  <sheetData>
    <row r="1" spans="2:6" ht="45" customHeight="1">
      <c r="B1" s="5"/>
      <c r="C1" s="5"/>
      <c r="D1" s="5"/>
      <c r="E1" s="5"/>
      <c r="F1" s="5"/>
    </row>
    <row r="2" spans="2:6" ht="26.15" customHeight="1">
      <c r="B2" s="93" t="s">
        <v>97</v>
      </c>
      <c r="C2" s="93"/>
      <c r="D2" s="1" t="s">
        <v>0</v>
      </c>
      <c r="F2" s="2"/>
    </row>
    <row r="3" spans="2:6" ht="15.5"/>
    <row r="4" spans="2:6" ht="35.15" customHeight="1">
      <c r="B4" s="94" t="s">
        <v>1</v>
      </c>
      <c r="C4" s="94"/>
      <c r="D4" s="94"/>
      <c r="E4" s="94"/>
    </row>
    <row r="5" spans="2:6" s="4" customFormat="1" ht="35.15" customHeight="1">
      <c r="B5" s="94"/>
      <c r="C5" s="94"/>
      <c r="D5" s="94"/>
      <c r="E5" s="94"/>
    </row>
    <row r="6" spans="2:6" ht="35.15" customHeight="1">
      <c r="B6" s="94"/>
      <c r="C6" s="94"/>
      <c r="D6" s="94"/>
      <c r="E6" s="94"/>
    </row>
    <row r="7" spans="2:6" ht="35.15" customHeight="1">
      <c r="B7" s="94"/>
      <c r="C7" s="94"/>
      <c r="D7" s="94"/>
      <c r="E7" s="94"/>
    </row>
    <row r="8" spans="2:6" ht="35.15" customHeight="1">
      <c r="B8" s="94"/>
      <c r="C8" s="94"/>
      <c r="D8" s="94"/>
      <c r="E8" s="94"/>
    </row>
    <row r="9" spans="2:6" ht="28" customHeight="1">
      <c r="B9" s="94"/>
      <c r="C9" s="94"/>
      <c r="D9" s="94"/>
      <c r="E9" s="94"/>
    </row>
    <row r="10" spans="2:6" ht="28" customHeight="1" thickBot="1">
      <c r="B10" s="95" t="s">
        <v>2</v>
      </c>
      <c r="C10" s="95"/>
      <c r="D10" s="95"/>
      <c r="E10" s="89"/>
    </row>
    <row r="11" spans="2:6" ht="35.15" customHeight="1" thickBot="1">
      <c r="B11" s="38"/>
      <c r="C11" s="37" t="s">
        <v>3</v>
      </c>
      <c r="D11" s="36" t="s">
        <v>4</v>
      </c>
      <c r="E11" s="34"/>
    </row>
    <row r="12" spans="2:6" s="4" customFormat="1" ht="160" customHeight="1">
      <c r="B12" s="39" t="s">
        <v>5</v>
      </c>
      <c r="C12" s="90" t="s">
        <v>6</v>
      </c>
      <c r="D12" s="51" t="s">
        <v>7</v>
      </c>
      <c r="E12" s="35"/>
    </row>
    <row r="13" spans="2:6" s="4" customFormat="1" ht="160" customHeight="1">
      <c r="B13" s="40" t="s">
        <v>8</v>
      </c>
      <c r="C13" s="91" t="s">
        <v>9</v>
      </c>
      <c r="D13" s="52" t="s">
        <v>10</v>
      </c>
    </row>
    <row r="14" spans="2:6" s="4" customFormat="1" ht="160" customHeight="1">
      <c r="B14" s="40" t="s">
        <v>11</v>
      </c>
      <c r="C14" s="56" t="s">
        <v>12</v>
      </c>
      <c r="D14" s="53" t="s">
        <v>13</v>
      </c>
    </row>
    <row r="15" spans="2:6" s="4" customFormat="1" ht="160" customHeight="1" thickBot="1">
      <c r="B15" s="41" t="s">
        <v>14</v>
      </c>
      <c r="C15" s="55" t="s">
        <v>15</v>
      </c>
      <c r="D15" s="54" t="s">
        <v>16</v>
      </c>
    </row>
    <row r="16" spans="2:6" ht="53.15" customHeight="1">
      <c r="B16" s="18"/>
      <c r="C16" s="18"/>
      <c r="D16" s="18"/>
    </row>
    <row r="17" spans="3:3" ht="15.5"/>
    <row r="18" spans="3:3" ht="15.5"/>
    <row r="19" spans="3:3" ht="16.5">
      <c r="C19" s="13"/>
    </row>
    <row r="20" spans="3:3" ht="15.5"/>
  </sheetData>
  <mergeCells count="3">
    <mergeCell ref="B2:C2"/>
    <mergeCell ref="B4:E9"/>
    <mergeCell ref="B10:D10"/>
  </mergeCells>
  <hyperlinks>
    <hyperlink ref="B10:D10" r:id="rId1" display="KLIK HIER VOOR ACTIVITEITEN IN DE STAGE GEKOPPELD AAN DE LEERDOELEN EN BEOORDELINGSCRITERIA. " xr:uid="{155C3FE2-CBEB-409C-8C40-12A30DAA439D}"/>
  </hyperlinks>
  <pageMargins left="0.7" right="0.7" top="0.75" bottom="0.75" header="0.3" footer="0.3"/>
  <pageSetup paperSize="9" scale="9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DA969-7948-2644-9938-80D76D26FD81}">
  <sheetPr codeName="Blad2">
    <pageSetUpPr fitToPage="1"/>
  </sheetPr>
  <dimension ref="A1:XFC20"/>
  <sheetViews>
    <sheetView showGridLines="0" showRowColHeaders="0" topLeftCell="A4" zoomScale="70" zoomScaleNormal="70" workbookViewId="0">
      <selection activeCell="B14" sqref="B14:D14"/>
    </sheetView>
  </sheetViews>
  <sheetFormatPr defaultColWidth="0" defaultRowHeight="15.5" zeroHeight="1"/>
  <cols>
    <col min="1" max="1" width="0.83203125" style="3" customWidth="1"/>
    <col min="2" max="5" width="30.33203125" style="3" customWidth="1"/>
    <col min="6" max="6" width="0.83203125" style="3" customWidth="1"/>
    <col min="7" max="7" width="10.83203125" style="3" hidden="1" customWidth="1"/>
    <col min="8" max="16383" width="10.83203125" style="3" hidden="1"/>
    <col min="16384" max="16384" width="1.33203125" style="3" customWidth="1"/>
  </cols>
  <sheetData>
    <row r="1" spans="1:6" ht="45" customHeight="1">
      <c r="B1" s="5"/>
      <c r="C1" s="5"/>
      <c r="D1" s="5"/>
      <c r="E1" s="5"/>
      <c r="F1" s="5"/>
    </row>
    <row r="2" spans="1:6" ht="26.15" customHeight="1">
      <c r="B2" s="93" t="s">
        <v>97</v>
      </c>
      <c r="C2" s="93"/>
      <c r="D2" s="5"/>
      <c r="E2" s="1" t="s">
        <v>0</v>
      </c>
      <c r="F2" s="2"/>
    </row>
    <row r="3" spans="1:6" ht="16" thickBot="1">
      <c r="B3" s="5"/>
      <c r="C3" s="5"/>
      <c r="D3" s="5"/>
      <c r="E3" s="5"/>
      <c r="F3" s="5"/>
    </row>
    <row r="4" spans="1:6" ht="35.15" customHeight="1">
      <c r="A4" s="3" t="s">
        <v>17</v>
      </c>
      <c r="B4" s="98" t="s">
        <v>18</v>
      </c>
      <c r="C4" s="99"/>
      <c r="D4" s="99"/>
      <c r="E4" s="100"/>
      <c r="F4" s="5"/>
    </row>
    <row r="5" spans="1:6" s="4" customFormat="1" ht="35.15" customHeight="1">
      <c r="B5" s="44" t="s">
        <v>19</v>
      </c>
      <c r="C5" s="6"/>
      <c r="D5" s="45" t="s">
        <v>20</v>
      </c>
      <c r="E5" s="7"/>
      <c r="F5" s="8"/>
    </row>
    <row r="6" spans="1:6" ht="35.15" customHeight="1">
      <c r="B6" s="44" t="s">
        <v>21</v>
      </c>
      <c r="C6" s="6"/>
      <c r="D6" s="45" t="s">
        <v>22</v>
      </c>
      <c r="E6" s="7"/>
      <c r="F6" s="5"/>
    </row>
    <row r="7" spans="1:6" ht="35.15" customHeight="1">
      <c r="B7" s="44" t="s">
        <v>23</v>
      </c>
      <c r="C7" s="6"/>
      <c r="D7" s="45" t="s">
        <v>24</v>
      </c>
      <c r="E7" s="7"/>
      <c r="F7" s="5"/>
    </row>
    <row r="8" spans="1:6" ht="35.15" customHeight="1">
      <c r="B8" s="44" t="s">
        <v>25</v>
      </c>
      <c r="C8" s="6"/>
      <c r="D8" s="45" t="s">
        <v>26</v>
      </c>
      <c r="E8" s="7" t="str">
        <f>IF(Data!H33&lt;1,Data!H32,"-")</f>
        <v>-</v>
      </c>
      <c r="F8" s="5"/>
    </row>
    <row r="9" spans="1:6" ht="35.15" customHeight="1" thickBot="1">
      <c r="B9" s="9" t="s">
        <v>27</v>
      </c>
      <c r="C9" s="10"/>
      <c r="D9" s="11" t="s">
        <v>28</v>
      </c>
      <c r="E9" s="12" t="str">
        <f>IF(Data!G33&lt;1,Data!G32,"-")</f>
        <v>-</v>
      </c>
      <c r="F9" s="5"/>
    </row>
    <row r="10" spans="1:6" ht="16" thickBot="1">
      <c r="B10" s="5"/>
      <c r="C10" s="5"/>
      <c r="D10" s="5"/>
      <c r="E10" s="5"/>
      <c r="F10" s="5"/>
    </row>
    <row r="11" spans="1:6" ht="35.15" customHeight="1">
      <c r="B11" s="101" t="s">
        <v>29</v>
      </c>
      <c r="C11" s="102"/>
      <c r="D11" s="102"/>
      <c r="E11" s="103"/>
      <c r="F11" s="5"/>
    </row>
    <row r="12" spans="1:6" ht="35.15" customHeight="1">
      <c r="B12" s="104" t="s">
        <v>30</v>
      </c>
      <c r="C12" s="105"/>
      <c r="D12" s="105"/>
      <c r="E12" s="28"/>
      <c r="F12" s="5"/>
    </row>
    <row r="13" spans="1:6" ht="35.15" customHeight="1">
      <c r="B13" s="104" t="s">
        <v>32</v>
      </c>
      <c r="C13" s="105"/>
      <c r="D13" s="105"/>
      <c r="E13" s="28"/>
      <c r="F13" s="5"/>
    </row>
    <row r="14" spans="1:6" ht="46" customHeight="1" thickBot="1">
      <c r="B14" s="96" t="s">
        <v>33</v>
      </c>
      <c r="C14" s="97"/>
      <c r="D14" s="97"/>
      <c r="E14" s="29"/>
      <c r="F14" s="5"/>
    </row>
    <row r="15" spans="1:6">
      <c r="B15" s="5"/>
      <c r="C15" s="5"/>
      <c r="D15" s="5"/>
      <c r="E15" s="5"/>
      <c r="F15" s="5"/>
    </row>
    <row r="16" spans="1:6"/>
    <row r="17" spans="3:3" ht="16.5">
      <c r="C17" s="13"/>
    </row>
    <row r="18" spans="3:3"/>
    <row r="19" spans="3:3"/>
    <row r="20" spans="3:3"/>
  </sheetData>
  <mergeCells count="6">
    <mergeCell ref="B14:D14"/>
    <mergeCell ref="B2:C2"/>
    <mergeCell ref="B4:E4"/>
    <mergeCell ref="B11:E11"/>
    <mergeCell ref="B12:D12"/>
    <mergeCell ref="B13:D13"/>
  </mergeCells>
  <pageMargins left="0.7" right="0.7" top="0.75" bottom="0.75" header="0.3" footer="0.3"/>
  <pageSetup paperSize="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7DD29FE-C496-654B-99D1-FE427C80D543}">
          <x14:formula1>
            <xm:f>Data!$E$2:$E$3</xm:f>
          </x14:formula1>
          <xm:sqref>E12:E14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927C-DBE1-7445-A024-7C1D0A7B7B55}">
  <sheetPr codeName="Blad3">
    <pageSetUpPr fitToPage="1"/>
  </sheetPr>
  <dimension ref="B1:XFC74"/>
  <sheetViews>
    <sheetView showGridLines="0" showRowColHeaders="0" zoomScale="60" zoomScaleNormal="60" workbookViewId="0">
      <selection activeCell="D52" sqref="D52"/>
    </sheetView>
  </sheetViews>
  <sheetFormatPr defaultColWidth="0" defaultRowHeight="16" customHeight="1" zeroHeight="1"/>
  <cols>
    <col min="1" max="1" width="0.83203125" style="3" customWidth="1"/>
    <col min="2" max="2" width="33.83203125" style="3" customWidth="1"/>
    <col min="3" max="3" width="56.58203125" style="3" customWidth="1"/>
    <col min="4" max="4" width="60.9140625" style="3" customWidth="1"/>
    <col min="5" max="5" width="17.25" style="3" customWidth="1"/>
    <col min="6" max="6" width="15.1640625" style="3" customWidth="1"/>
    <col min="7" max="7" width="0.83203125" style="3" customWidth="1"/>
    <col min="8" max="8" width="10.83203125" style="3" hidden="1" customWidth="1"/>
    <col min="9" max="16383" width="10.83203125" style="3" hidden="1"/>
    <col min="16384" max="16384" width="2.08203125" style="3" customWidth="1"/>
  </cols>
  <sheetData>
    <row r="1" spans="2:7" ht="45" customHeight="1">
      <c r="B1" s="5"/>
      <c r="C1" s="5"/>
      <c r="D1" s="5"/>
      <c r="E1" s="5"/>
      <c r="F1" s="5"/>
      <c r="G1" s="5"/>
    </row>
    <row r="2" spans="2:7" ht="26.15" customHeight="1">
      <c r="B2" s="93" t="s">
        <v>97</v>
      </c>
      <c r="C2" s="93"/>
      <c r="D2" s="50"/>
      <c r="E2" s="5"/>
      <c r="F2" s="1" t="s">
        <v>34</v>
      </c>
      <c r="G2" s="2"/>
    </row>
    <row r="3" spans="2:7" ht="15.5"/>
    <row r="4" spans="2:7" ht="89.15" customHeight="1">
      <c r="B4" s="42" t="s">
        <v>35</v>
      </c>
      <c r="C4" s="43" t="s">
        <v>36</v>
      </c>
      <c r="D4" s="43" t="s">
        <v>37</v>
      </c>
      <c r="E4" s="43" t="s">
        <v>38</v>
      </c>
      <c r="F4" s="24" t="s">
        <v>39</v>
      </c>
    </row>
    <row r="5" spans="2:7" s="4" customFormat="1" ht="35.15" customHeight="1" thickBot="1">
      <c r="B5" s="130" t="s">
        <v>40</v>
      </c>
      <c r="C5" s="131"/>
      <c r="D5" s="131"/>
      <c r="E5" s="131"/>
      <c r="F5" s="132"/>
    </row>
    <row r="6" spans="2:7" ht="35.15" customHeight="1">
      <c r="B6" s="133" t="s">
        <v>41</v>
      </c>
      <c r="C6" s="134"/>
      <c r="D6" s="134"/>
      <c r="E6" s="134"/>
      <c r="F6" s="135"/>
    </row>
    <row r="7" spans="2:7" s="17" customFormat="1" ht="20.149999999999999" customHeight="1">
      <c r="B7" s="136" t="s">
        <v>42</v>
      </c>
      <c r="C7" s="20" t="s">
        <v>43</v>
      </c>
      <c r="D7" s="63" t="s">
        <v>43</v>
      </c>
      <c r="E7" s="126"/>
      <c r="F7" s="118"/>
    </row>
    <row r="8" spans="2:7" ht="44.15" customHeight="1">
      <c r="B8" s="116"/>
      <c r="C8" s="124"/>
      <c r="D8" s="124"/>
      <c r="E8" s="127"/>
      <c r="F8" s="119"/>
    </row>
    <row r="9" spans="2:7" s="17" customFormat="1" ht="16.5" customHeight="1">
      <c r="B9" s="116"/>
      <c r="C9" s="124"/>
      <c r="D9" s="124"/>
      <c r="E9" s="127"/>
      <c r="F9" s="119"/>
    </row>
    <row r="10" spans="2:7" ht="35" hidden="1" customHeight="1">
      <c r="B10" s="116"/>
      <c r="C10" s="125"/>
      <c r="D10" s="125"/>
      <c r="E10" s="127"/>
      <c r="F10" s="119"/>
    </row>
    <row r="11" spans="2:7" s="17" customFormat="1" ht="20.149999999999999" customHeight="1">
      <c r="B11" s="116"/>
      <c r="C11" s="22" t="s">
        <v>25</v>
      </c>
      <c r="D11" s="22" t="s">
        <v>25</v>
      </c>
      <c r="E11" s="127"/>
      <c r="F11" s="119"/>
    </row>
    <row r="12" spans="2:7" s="17" customFormat="1" ht="20.149999999999999" customHeight="1">
      <c r="B12" s="116"/>
      <c r="C12" s="139"/>
      <c r="D12" s="139"/>
      <c r="E12" s="127"/>
      <c r="F12" s="119"/>
    </row>
    <row r="13" spans="2:7" s="17" customFormat="1" ht="29" customHeight="1">
      <c r="B13" s="116"/>
      <c r="C13" s="139"/>
      <c r="D13" s="139"/>
      <c r="E13" s="127"/>
      <c r="F13" s="119"/>
    </row>
    <row r="14" spans="2:7" s="17" customFormat="1" ht="8.5" customHeight="1">
      <c r="B14" s="116"/>
      <c r="C14" s="139"/>
      <c r="D14" s="139"/>
      <c r="E14" s="127"/>
      <c r="F14" s="119"/>
    </row>
    <row r="15" spans="2:7" s="17" customFormat="1" ht="20" hidden="1" customHeight="1">
      <c r="B15" s="116"/>
      <c r="C15" s="140"/>
      <c r="D15" s="140"/>
      <c r="E15" s="127"/>
      <c r="F15" s="119"/>
    </row>
    <row r="16" spans="2:7" s="17" customFormat="1" ht="20.149999999999999" customHeight="1">
      <c r="B16" s="116"/>
      <c r="C16" s="22" t="s">
        <v>27</v>
      </c>
      <c r="D16" s="22" t="s">
        <v>27</v>
      </c>
      <c r="E16" s="127"/>
      <c r="F16" s="119"/>
    </row>
    <row r="17" spans="2:6" ht="35.15" customHeight="1">
      <c r="B17" s="137"/>
      <c r="C17" s="124"/>
      <c r="D17" s="124"/>
      <c r="E17" s="128"/>
      <c r="F17" s="138"/>
    </row>
    <row r="18" spans="2:6" ht="13.5" customHeight="1">
      <c r="B18" s="110" t="s">
        <v>44</v>
      </c>
      <c r="C18" s="124"/>
      <c r="D18" s="124"/>
      <c r="E18" s="126"/>
      <c r="F18" s="118"/>
    </row>
    <row r="19" spans="2:6" ht="9" hidden="1" customHeight="1">
      <c r="B19" s="116"/>
      <c r="C19" s="125"/>
      <c r="D19" s="125"/>
      <c r="E19" s="127"/>
      <c r="F19" s="119"/>
    </row>
    <row r="20" spans="2:6" ht="18" customHeight="1">
      <c r="B20" s="116"/>
      <c r="C20" s="22" t="s">
        <v>45</v>
      </c>
      <c r="D20" s="22" t="s">
        <v>45</v>
      </c>
      <c r="E20" s="127"/>
      <c r="F20" s="119"/>
    </row>
    <row r="21" spans="2:6" ht="53.5" customHeight="1">
      <c r="B21" s="116"/>
      <c r="C21" s="59"/>
      <c r="D21" s="59"/>
      <c r="E21" s="127"/>
      <c r="F21" s="119"/>
    </row>
    <row r="22" spans="2:6" ht="15.5">
      <c r="B22" s="116"/>
      <c r="C22" s="57" t="s">
        <v>46</v>
      </c>
      <c r="D22" s="57" t="s">
        <v>46</v>
      </c>
      <c r="E22" s="127"/>
      <c r="F22" s="119"/>
    </row>
    <row r="23" spans="2:6" ht="70" customHeight="1" thickBot="1">
      <c r="B23" s="117"/>
      <c r="C23" s="58"/>
      <c r="D23" s="58"/>
      <c r="E23" s="129"/>
      <c r="F23" s="120"/>
    </row>
    <row r="24" spans="2:6" ht="19" customHeight="1">
      <c r="B24" s="121" t="s">
        <v>47</v>
      </c>
      <c r="C24" s="108"/>
      <c r="D24" s="108"/>
      <c r="E24" s="108"/>
      <c r="F24" s="122"/>
    </row>
    <row r="25" spans="2:6" ht="18" customHeight="1">
      <c r="B25" s="123" t="s">
        <v>48</v>
      </c>
      <c r="C25" s="20" t="s">
        <v>43</v>
      </c>
      <c r="D25" s="64" t="s">
        <v>43</v>
      </c>
      <c r="E25" s="126"/>
      <c r="F25" s="118"/>
    </row>
    <row r="26" spans="2:6" ht="51" customHeight="1">
      <c r="B26" s="116"/>
      <c r="C26" s="25"/>
      <c r="D26" s="66"/>
      <c r="E26" s="127"/>
      <c r="F26" s="119"/>
    </row>
    <row r="27" spans="2:6" ht="18" customHeight="1">
      <c r="B27" s="116"/>
      <c r="C27" s="21" t="s">
        <v>25</v>
      </c>
      <c r="D27" s="67" t="s">
        <v>25</v>
      </c>
      <c r="E27" s="127"/>
      <c r="F27" s="119"/>
    </row>
    <row r="28" spans="2:6" ht="51.5" customHeight="1">
      <c r="B28" s="116"/>
      <c r="C28" s="49"/>
      <c r="D28" s="68"/>
      <c r="E28" s="127"/>
      <c r="F28" s="119"/>
    </row>
    <row r="29" spans="2:6" ht="18" customHeight="1">
      <c r="B29" s="116"/>
      <c r="C29" s="21" t="s">
        <v>27</v>
      </c>
      <c r="D29" s="67" t="s">
        <v>27</v>
      </c>
      <c r="E29" s="127"/>
      <c r="F29" s="119"/>
    </row>
    <row r="30" spans="2:6" ht="55" customHeight="1">
      <c r="B30" s="116"/>
      <c r="C30" s="26"/>
      <c r="D30" s="69"/>
      <c r="E30" s="127"/>
      <c r="F30" s="119"/>
    </row>
    <row r="31" spans="2:6" ht="18" customHeight="1">
      <c r="B31" s="116"/>
      <c r="C31" s="22" t="s">
        <v>45</v>
      </c>
      <c r="D31" s="62" t="s">
        <v>45</v>
      </c>
      <c r="E31" s="127"/>
      <c r="F31" s="119"/>
    </row>
    <row r="32" spans="2:6" ht="58.5" customHeight="1">
      <c r="B32" s="116"/>
      <c r="C32" s="65"/>
      <c r="D32" s="70"/>
      <c r="E32" s="127"/>
      <c r="F32" s="119"/>
    </row>
    <row r="33" spans="2:6" ht="18" customHeight="1">
      <c r="B33" s="116"/>
      <c r="C33" s="48" t="s">
        <v>46</v>
      </c>
      <c r="D33" s="71" t="s">
        <v>46</v>
      </c>
      <c r="E33" s="127"/>
      <c r="F33" s="119"/>
    </row>
    <row r="34" spans="2:6" ht="53.5" customHeight="1" thickBot="1">
      <c r="B34" s="117"/>
      <c r="C34" s="73"/>
      <c r="D34" s="74"/>
      <c r="E34" s="129"/>
      <c r="F34" s="120"/>
    </row>
    <row r="35" spans="2:6" ht="22.5" customHeight="1">
      <c r="B35" s="106" t="s">
        <v>49</v>
      </c>
      <c r="C35" s="107"/>
      <c r="D35" s="107"/>
      <c r="E35" s="108"/>
      <c r="F35" s="109"/>
    </row>
    <row r="36" spans="2:6" ht="18" customHeight="1">
      <c r="B36" s="110" t="s">
        <v>50</v>
      </c>
      <c r="C36" s="20" t="s">
        <v>43</v>
      </c>
      <c r="D36" s="64" t="s">
        <v>43</v>
      </c>
      <c r="E36" s="145"/>
      <c r="F36" s="113"/>
    </row>
    <row r="37" spans="2:6" ht="61" customHeight="1">
      <c r="B37" s="111"/>
      <c r="C37" s="60"/>
      <c r="D37" s="76"/>
      <c r="E37" s="146"/>
      <c r="F37" s="114"/>
    </row>
    <row r="38" spans="2:6" ht="18" customHeight="1">
      <c r="B38" s="111"/>
      <c r="C38" s="22" t="s">
        <v>25</v>
      </c>
      <c r="D38" s="62" t="s">
        <v>25</v>
      </c>
      <c r="E38" s="146"/>
      <c r="F38" s="114"/>
    </row>
    <row r="39" spans="2:6" ht="56" customHeight="1">
      <c r="B39" s="111"/>
      <c r="C39" s="47"/>
      <c r="D39" s="77"/>
      <c r="E39" s="147"/>
      <c r="F39" s="114"/>
    </row>
    <row r="40" spans="2:6" ht="15" hidden="1" customHeight="1">
      <c r="B40" s="111"/>
      <c r="C40" s="47"/>
      <c r="D40" s="77"/>
      <c r="E40" s="72"/>
      <c r="F40" s="114"/>
    </row>
    <row r="41" spans="2:6" ht="35.15" hidden="1" customHeight="1">
      <c r="B41" s="111"/>
      <c r="C41" s="47"/>
      <c r="D41" s="77"/>
      <c r="E41" s="72"/>
      <c r="F41" s="114"/>
    </row>
    <row r="42" spans="2:6" ht="20.149999999999999" hidden="1" customHeight="1">
      <c r="B42" s="111"/>
      <c r="C42" s="47"/>
      <c r="D42" s="77"/>
      <c r="E42" s="72"/>
      <c r="F42" s="114"/>
    </row>
    <row r="43" spans="2:6" ht="28" hidden="1" customHeight="1">
      <c r="B43" s="111"/>
      <c r="C43" s="47"/>
      <c r="D43" s="77"/>
      <c r="E43" s="72"/>
      <c r="F43" s="114"/>
    </row>
    <row r="44" spans="2:6" ht="1" hidden="1" customHeight="1">
      <c r="B44" s="111"/>
      <c r="C44" s="47"/>
      <c r="D44" s="77"/>
      <c r="E44" s="72"/>
      <c r="F44" s="114"/>
    </row>
    <row r="45" spans="2:6" ht="35.15" hidden="1" customHeight="1">
      <c r="B45" s="111"/>
      <c r="C45" s="47"/>
      <c r="D45" s="77"/>
      <c r="E45" s="72"/>
      <c r="F45" s="114"/>
    </row>
    <row r="46" spans="2:6" ht="5.15" hidden="1" customHeight="1">
      <c r="B46" s="111"/>
      <c r="C46" s="47"/>
      <c r="D46" s="77"/>
      <c r="E46" s="72"/>
      <c r="F46" s="114"/>
    </row>
    <row r="47" spans="2:6" ht="35.15" hidden="1" customHeight="1">
      <c r="B47" s="111"/>
      <c r="C47" s="22" t="s">
        <v>27</v>
      </c>
      <c r="D47" s="62" t="s">
        <v>27</v>
      </c>
      <c r="E47" s="8"/>
      <c r="F47" s="114"/>
    </row>
    <row r="48" spans="2:6" ht="1" hidden="1" customHeight="1">
      <c r="B48" s="112"/>
      <c r="C48" s="60"/>
      <c r="D48" s="76"/>
      <c r="E48" s="82"/>
      <c r="F48" s="115"/>
    </row>
    <row r="49" spans="2:6" ht="18" customHeight="1">
      <c r="B49" s="123" t="s">
        <v>51</v>
      </c>
      <c r="C49" s="75" t="s">
        <v>27</v>
      </c>
      <c r="D49" s="78" t="s">
        <v>27</v>
      </c>
      <c r="E49" s="148"/>
      <c r="F49" s="113"/>
    </row>
    <row r="50" spans="2:6" ht="59" customHeight="1">
      <c r="B50" s="143"/>
      <c r="C50" s="61"/>
      <c r="D50" s="79"/>
      <c r="E50" s="148"/>
      <c r="F50" s="114"/>
    </row>
    <row r="51" spans="2:6" ht="18" customHeight="1">
      <c r="B51" s="143"/>
      <c r="C51" s="75" t="s">
        <v>45</v>
      </c>
      <c r="D51" s="78" t="s">
        <v>45</v>
      </c>
      <c r="E51" s="148"/>
      <c r="F51" s="114"/>
    </row>
    <row r="52" spans="2:6" ht="75" customHeight="1">
      <c r="B52" s="144"/>
      <c r="C52" s="61"/>
      <c r="D52" s="79"/>
      <c r="E52" s="149"/>
      <c r="F52" s="115"/>
    </row>
    <row r="53" spans="2:6" ht="18" customHeight="1">
      <c r="B53" s="141" t="s">
        <v>52</v>
      </c>
      <c r="C53" s="22" t="s">
        <v>46</v>
      </c>
      <c r="D53" s="62" t="s">
        <v>46</v>
      </c>
      <c r="E53" s="126"/>
      <c r="F53" s="119"/>
    </row>
    <row r="54" spans="2:6" ht="66" customHeight="1" thickBot="1">
      <c r="B54" s="142"/>
      <c r="C54" s="58"/>
      <c r="D54" s="80"/>
      <c r="E54" s="129"/>
      <c r="F54" s="120"/>
    </row>
    <row r="55" spans="2:6" ht="16" customHeight="1">
      <c r="B55" s="19"/>
      <c r="C55" s="23"/>
      <c r="D55" s="23"/>
      <c r="E55" s="23"/>
      <c r="F55" s="15"/>
    </row>
    <row r="56" spans="2:6" ht="16" customHeight="1">
      <c r="C56" s="23"/>
      <c r="D56" s="23"/>
      <c r="E56" s="23"/>
      <c r="F56" s="15"/>
    </row>
    <row r="57" spans="2:6" ht="16" customHeight="1">
      <c r="B57" s="19"/>
      <c r="C57" s="23"/>
      <c r="D57" s="23"/>
      <c r="E57" s="23"/>
      <c r="F57" s="15"/>
    </row>
    <row r="58" spans="2:6" ht="16" customHeight="1">
      <c r="C58" s="23"/>
      <c r="D58" s="23"/>
      <c r="E58" s="23"/>
      <c r="F58" s="15"/>
    </row>
    <row r="59" spans="2:6" ht="16" customHeight="1"/>
    <row r="60" spans="2:6" ht="16" customHeight="1"/>
    <row r="61" spans="2:6" ht="16" customHeight="1"/>
    <row r="62" spans="2:6" ht="16" customHeight="1"/>
    <row r="63" spans="2:6" ht="16" customHeight="1"/>
    <row r="64" spans="2:6"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sheetData>
  <mergeCells count="29">
    <mergeCell ref="B53:B54"/>
    <mergeCell ref="F53:F54"/>
    <mergeCell ref="B49:B52"/>
    <mergeCell ref="E36:E39"/>
    <mergeCell ref="E53:E54"/>
    <mergeCell ref="F49:F52"/>
    <mergeCell ref="E49:E52"/>
    <mergeCell ref="B2:C2"/>
    <mergeCell ref="B5:F5"/>
    <mergeCell ref="B6:F6"/>
    <mergeCell ref="B7:B17"/>
    <mergeCell ref="F7:F17"/>
    <mergeCell ref="C8:C10"/>
    <mergeCell ref="C12:C15"/>
    <mergeCell ref="D8:D10"/>
    <mergeCell ref="D12:D15"/>
    <mergeCell ref="B35:F35"/>
    <mergeCell ref="B36:B48"/>
    <mergeCell ref="F36:F48"/>
    <mergeCell ref="B18:B23"/>
    <mergeCell ref="F18:F23"/>
    <mergeCell ref="B24:F24"/>
    <mergeCell ref="B25:B34"/>
    <mergeCell ref="F25:F34"/>
    <mergeCell ref="C17:C19"/>
    <mergeCell ref="D17:D19"/>
    <mergeCell ref="E7:E17"/>
    <mergeCell ref="E18:E23"/>
    <mergeCell ref="E25:E34"/>
  </mergeCells>
  <pageMargins left="0.7" right="0.7" top="0.75" bottom="0.75" header="0.3" footer="0.3"/>
  <pageSetup paperSize="9" fitToHeight="0" orientation="landscape" verticalDpi="0" r:id="rId1"/>
  <rowBreaks count="1" manualBreakCount="1">
    <brk id="17" max="16383"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0B753C8-A4F1-454F-BAEC-567C4AF7F4B6}">
          <x14:formula1>
            <xm:f>Data!$A$2:$A$6</xm:f>
          </x14:formula1>
          <xm:sqref>E25:F34 F36:F49 E53:F54 E7:F23 E48:E52</xm:sqref>
        </x14:dataValidation>
        <x14:dataValidation type="list" allowBlank="1" showInputMessage="1" showErrorMessage="1" xr:uid="{B56A78B0-2C5B-8143-B6AB-0E6B9668A2D9}">
          <x14:formula1>
            <xm:f>Data!A2:A6</xm:f>
          </x14:formula1>
          <xm:sqref>E36:E39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BFB7-50F5-7143-89F1-98FD0897FFEB}">
  <sheetPr codeName="Blad4">
    <pageSetUpPr fitToPage="1"/>
  </sheetPr>
  <dimension ref="A1:G75"/>
  <sheetViews>
    <sheetView showGridLines="0" showRowColHeaders="0" zoomScale="70" zoomScaleNormal="70" workbookViewId="0">
      <selection activeCell="D69" sqref="D69"/>
    </sheetView>
  </sheetViews>
  <sheetFormatPr defaultColWidth="0" defaultRowHeight="16" customHeight="1" zeroHeight="1"/>
  <cols>
    <col min="1" max="1" width="0.83203125" style="3" customWidth="1"/>
    <col min="2" max="2" width="28.08203125" style="3" customWidth="1"/>
    <col min="3" max="3" width="54.4140625" style="3" customWidth="1"/>
    <col min="4" max="4" width="55.9140625" style="3" customWidth="1"/>
    <col min="5" max="5" width="20.75" style="3" customWidth="1"/>
    <col min="6" max="6" width="17" style="3" customWidth="1"/>
    <col min="7" max="7" width="2.58203125" style="3" customWidth="1"/>
    <col min="8" max="8" width="10.83203125" style="3" hidden="1" customWidth="1"/>
    <col min="9" max="16384" width="10.83203125" style="3" hidden="1"/>
  </cols>
  <sheetData>
    <row r="1" spans="2:7" ht="45" customHeight="1">
      <c r="B1" s="5"/>
      <c r="C1" s="5"/>
      <c r="D1" s="5"/>
      <c r="E1" s="5"/>
      <c r="F1" s="5"/>
      <c r="G1" s="5"/>
    </row>
    <row r="2" spans="2:7" ht="14.5" customHeight="1">
      <c r="B2" s="2" t="s">
        <v>97</v>
      </c>
      <c r="C2" s="2"/>
      <c r="D2" s="50"/>
      <c r="E2" s="5"/>
      <c r="F2" s="1" t="s">
        <v>34</v>
      </c>
      <c r="G2" s="2"/>
    </row>
    <row r="3" spans="2:7" thickBot="1"/>
    <row r="4" spans="2:7" ht="56" customHeight="1">
      <c r="B4" s="42" t="s">
        <v>35</v>
      </c>
      <c r="C4" s="43" t="s">
        <v>53</v>
      </c>
      <c r="D4" s="43" t="s">
        <v>37</v>
      </c>
      <c r="E4" s="81" t="s">
        <v>38</v>
      </c>
      <c r="F4" s="24" t="s">
        <v>54</v>
      </c>
    </row>
    <row r="5" spans="2:7" s="4" customFormat="1" ht="25.5" customHeight="1" thickBot="1">
      <c r="B5" s="158" t="s">
        <v>55</v>
      </c>
      <c r="C5" s="159"/>
      <c r="D5" s="159"/>
      <c r="E5" s="159"/>
      <c r="F5" s="160"/>
    </row>
    <row r="6" spans="2:7" ht="25" customHeight="1">
      <c r="B6" s="161" t="s">
        <v>56</v>
      </c>
      <c r="C6" s="162"/>
      <c r="D6" s="162"/>
      <c r="E6" s="162"/>
      <c r="F6" s="163"/>
    </row>
    <row r="7" spans="2:7" s="17" customFormat="1" ht="20.149999999999999" customHeight="1">
      <c r="B7" s="110" t="s">
        <v>57</v>
      </c>
      <c r="C7" s="20" t="s">
        <v>43</v>
      </c>
      <c r="D7" s="20" t="s">
        <v>43</v>
      </c>
      <c r="E7" s="126"/>
      <c r="F7" s="113"/>
    </row>
    <row r="8" spans="2:7" ht="44.15" customHeight="1">
      <c r="B8" s="116"/>
      <c r="C8" s="124"/>
      <c r="D8" s="124"/>
      <c r="E8" s="127"/>
      <c r="F8" s="114"/>
    </row>
    <row r="9" spans="2:7" s="17" customFormat="1" ht="20.149999999999999" customHeight="1">
      <c r="B9" s="116"/>
      <c r="C9" s="124"/>
      <c r="D9" s="124"/>
      <c r="E9" s="127"/>
      <c r="F9" s="114"/>
    </row>
    <row r="10" spans="2:7" ht="3.5" customHeight="1">
      <c r="B10" s="116"/>
      <c r="C10" s="125"/>
      <c r="D10" s="125"/>
      <c r="E10" s="127"/>
      <c r="F10" s="114"/>
    </row>
    <row r="11" spans="2:7" ht="19" customHeight="1">
      <c r="B11" s="116"/>
      <c r="C11" s="22" t="s">
        <v>25</v>
      </c>
      <c r="D11" s="22" t="s">
        <v>25</v>
      </c>
      <c r="E11" s="127"/>
      <c r="F11" s="114"/>
    </row>
    <row r="12" spans="2:7" ht="35.15" customHeight="1">
      <c r="B12" s="116"/>
      <c r="C12" s="150"/>
      <c r="D12" s="150"/>
      <c r="E12" s="127"/>
      <c r="F12" s="114"/>
    </row>
    <row r="13" spans="2:7" ht="31.5" customHeight="1">
      <c r="B13" s="116"/>
      <c r="C13" s="150"/>
      <c r="D13" s="150"/>
      <c r="E13" s="127"/>
      <c r="F13" s="114"/>
    </row>
    <row r="14" spans="2:7" ht="35" hidden="1" customHeight="1">
      <c r="B14" s="116"/>
      <c r="C14" s="151"/>
      <c r="D14" s="151"/>
      <c r="E14" s="127"/>
      <c r="F14" s="114"/>
    </row>
    <row r="15" spans="2:7" s="17" customFormat="1" ht="18" customHeight="1">
      <c r="B15" s="116"/>
      <c r="C15" s="22" t="s">
        <v>27</v>
      </c>
      <c r="D15" s="22" t="s">
        <v>27</v>
      </c>
      <c r="E15" s="127"/>
      <c r="F15" s="114"/>
    </row>
    <row r="16" spans="2:7" ht="35.15" customHeight="1">
      <c r="B16" s="137"/>
      <c r="C16" s="124"/>
      <c r="D16" s="124"/>
      <c r="E16" s="128"/>
      <c r="F16" s="115"/>
    </row>
    <row r="17" spans="2:6" ht="18" customHeight="1">
      <c r="B17" s="123" t="s">
        <v>58</v>
      </c>
      <c r="C17" s="124"/>
      <c r="D17" s="124"/>
      <c r="E17" s="126"/>
      <c r="F17" s="113"/>
    </row>
    <row r="18" spans="2:6" ht="0.5" customHeight="1">
      <c r="B18" s="116"/>
      <c r="C18" s="125"/>
      <c r="D18" s="125"/>
      <c r="E18" s="127"/>
      <c r="F18" s="114"/>
    </row>
    <row r="19" spans="2:6" ht="18" customHeight="1">
      <c r="B19" s="116"/>
      <c r="C19" s="22" t="s">
        <v>45</v>
      </c>
      <c r="D19" s="22" t="s">
        <v>45</v>
      </c>
      <c r="E19" s="127"/>
      <c r="F19" s="114"/>
    </row>
    <row r="20" spans="2:6" ht="51.5" customHeight="1">
      <c r="B20" s="116"/>
      <c r="C20" s="65"/>
      <c r="D20" s="65"/>
      <c r="E20" s="127"/>
      <c r="F20" s="114"/>
    </row>
    <row r="21" spans="2:6" ht="18" customHeight="1">
      <c r="B21" s="116"/>
      <c r="C21" s="22" t="s">
        <v>46</v>
      </c>
      <c r="D21" s="22" t="s">
        <v>46</v>
      </c>
      <c r="E21" s="127"/>
      <c r="F21" s="114"/>
    </row>
    <row r="22" spans="2:6" ht="35.15" customHeight="1">
      <c r="B22" s="116"/>
      <c r="C22" s="152"/>
      <c r="D22" s="152"/>
      <c r="E22" s="127"/>
      <c r="F22" s="114"/>
    </row>
    <row r="23" spans="2:6" ht="11.5" customHeight="1" thickBot="1">
      <c r="B23" s="116"/>
      <c r="C23" s="152"/>
      <c r="D23" s="152"/>
      <c r="E23" s="127"/>
      <c r="F23" s="114"/>
    </row>
    <row r="24" spans="2:6" ht="35" hidden="1" customHeight="1" thickBot="1">
      <c r="B24" s="117"/>
      <c r="C24" s="153"/>
      <c r="D24" s="153"/>
      <c r="E24" s="129"/>
      <c r="F24" s="157"/>
    </row>
    <row r="25" spans="2:6" ht="19.5" customHeight="1">
      <c r="B25" s="161" t="s">
        <v>59</v>
      </c>
      <c r="C25" s="162"/>
      <c r="D25" s="162"/>
      <c r="E25" s="162"/>
      <c r="F25" s="163"/>
    </row>
    <row r="26" spans="2:6" s="17" customFormat="1" ht="20.149999999999999" customHeight="1">
      <c r="B26" s="110" t="s">
        <v>60</v>
      </c>
      <c r="C26" s="20" t="s">
        <v>43</v>
      </c>
      <c r="D26" s="20" t="s">
        <v>43</v>
      </c>
      <c r="E26" s="126"/>
      <c r="F26" s="113"/>
    </row>
    <row r="27" spans="2:6" ht="44.15" customHeight="1">
      <c r="B27" s="116"/>
      <c r="C27" s="124"/>
      <c r="D27" s="124"/>
      <c r="E27" s="127"/>
      <c r="F27" s="114"/>
    </row>
    <row r="28" spans="2:6" s="17" customFormat="1" ht="19.5" customHeight="1">
      <c r="B28" s="116"/>
      <c r="C28" s="124"/>
      <c r="D28" s="124"/>
      <c r="E28" s="127"/>
      <c r="F28" s="114"/>
    </row>
    <row r="29" spans="2:6" ht="35" hidden="1" customHeight="1">
      <c r="B29" s="116"/>
      <c r="C29" s="125"/>
      <c r="D29" s="125"/>
      <c r="E29" s="127"/>
      <c r="F29" s="114"/>
    </row>
    <row r="30" spans="2:6" ht="19" customHeight="1">
      <c r="B30" s="116"/>
      <c r="C30" s="22" t="s">
        <v>25</v>
      </c>
      <c r="D30" s="22" t="s">
        <v>25</v>
      </c>
      <c r="E30" s="127"/>
      <c r="F30" s="114"/>
    </row>
    <row r="31" spans="2:6" ht="35.15" customHeight="1">
      <c r="B31" s="116"/>
      <c r="C31" s="150"/>
      <c r="D31" s="150"/>
      <c r="E31" s="127"/>
      <c r="F31" s="114"/>
    </row>
    <row r="32" spans="2:6" ht="35.15" customHeight="1">
      <c r="B32" s="116"/>
      <c r="C32" s="150"/>
      <c r="D32" s="150"/>
      <c r="E32" s="127"/>
      <c r="F32" s="114"/>
    </row>
    <row r="33" spans="2:6" ht="2" customHeight="1">
      <c r="B33" s="116"/>
      <c r="C33" s="151"/>
      <c r="D33" s="151"/>
      <c r="E33" s="127"/>
      <c r="F33" s="114"/>
    </row>
    <row r="34" spans="2:6" s="17" customFormat="1" ht="18" customHeight="1">
      <c r="B34" s="116"/>
      <c r="C34" s="22" t="s">
        <v>27</v>
      </c>
      <c r="D34" s="22" t="s">
        <v>27</v>
      </c>
      <c r="E34" s="127"/>
      <c r="F34" s="114"/>
    </row>
    <row r="35" spans="2:6" ht="35.15" customHeight="1">
      <c r="B35" s="137"/>
      <c r="C35" s="124"/>
      <c r="D35" s="124"/>
      <c r="E35" s="128"/>
      <c r="F35" s="115"/>
    </row>
    <row r="36" spans="2:6" ht="16.5" customHeight="1">
      <c r="B36" s="123" t="s">
        <v>61</v>
      </c>
      <c r="C36" s="124"/>
      <c r="D36" s="124"/>
      <c r="E36" s="126"/>
      <c r="F36" s="118"/>
    </row>
    <row r="37" spans="2:6" ht="35" hidden="1" customHeight="1">
      <c r="B37" s="116"/>
      <c r="C37" s="125"/>
      <c r="D37" s="125"/>
      <c r="E37" s="127"/>
      <c r="F37" s="119"/>
    </row>
    <row r="38" spans="2:6" ht="18" customHeight="1">
      <c r="B38" s="116"/>
      <c r="C38" s="22" t="s">
        <v>45</v>
      </c>
      <c r="D38" s="22" t="s">
        <v>45</v>
      </c>
      <c r="E38" s="127"/>
      <c r="F38" s="119"/>
    </row>
    <row r="39" spans="2:6" ht="49.5" customHeight="1">
      <c r="B39" s="116"/>
      <c r="C39" s="65"/>
      <c r="D39" s="65"/>
      <c r="E39" s="127"/>
      <c r="F39" s="119"/>
    </row>
    <row r="40" spans="2:6" ht="18" customHeight="1">
      <c r="B40" s="116"/>
      <c r="C40" s="22" t="s">
        <v>46</v>
      </c>
      <c r="D40" s="22" t="s">
        <v>46</v>
      </c>
      <c r="E40" s="127"/>
      <c r="F40" s="119"/>
    </row>
    <row r="41" spans="2:6" ht="35.15" customHeight="1">
      <c r="B41" s="116"/>
      <c r="C41" s="152"/>
      <c r="D41" s="152"/>
      <c r="E41" s="127"/>
      <c r="F41" s="119"/>
    </row>
    <row r="42" spans="2:6" ht="14.5" customHeight="1">
      <c r="B42" s="116"/>
      <c r="C42" s="152"/>
      <c r="D42" s="152"/>
      <c r="E42" s="127"/>
      <c r="F42" s="119"/>
    </row>
    <row r="43" spans="2:6" ht="35" hidden="1" customHeight="1" thickBot="1">
      <c r="B43" s="117"/>
      <c r="C43" s="153"/>
      <c r="D43" s="153"/>
      <c r="E43" s="129"/>
      <c r="F43" s="120"/>
    </row>
    <row r="44" spans="2:6" ht="17" customHeight="1">
      <c r="B44" s="154" t="s">
        <v>62</v>
      </c>
      <c r="C44" s="155"/>
      <c r="D44" s="155"/>
      <c r="E44" s="155"/>
      <c r="F44" s="156"/>
    </row>
    <row r="45" spans="2:6" ht="18" customHeight="1">
      <c r="B45" s="123" t="s">
        <v>63</v>
      </c>
      <c r="C45" s="20" t="s">
        <v>43</v>
      </c>
      <c r="D45" s="20" t="s">
        <v>43</v>
      </c>
      <c r="E45" s="166"/>
      <c r="F45" s="164"/>
    </row>
    <row r="46" spans="2:6" ht="49" customHeight="1">
      <c r="B46" s="116"/>
      <c r="C46" s="25"/>
      <c r="D46" s="25"/>
      <c r="E46" s="166"/>
      <c r="F46" s="164"/>
    </row>
    <row r="47" spans="2:6" ht="18" customHeight="1">
      <c r="B47" s="116"/>
      <c r="C47" s="21" t="s">
        <v>25</v>
      </c>
      <c r="D47" s="21" t="s">
        <v>25</v>
      </c>
      <c r="E47" s="166"/>
      <c r="F47" s="164"/>
    </row>
    <row r="48" spans="2:6" ht="57" customHeight="1">
      <c r="B48" s="116"/>
      <c r="C48" s="49"/>
      <c r="D48" s="49"/>
      <c r="E48" s="166"/>
      <c r="F48" s="164"/>
    </row>
    <row r="49" spans="2:6" ht="18" customHeight="1">
      <c r="B49" s="116"/>
      <c r="C49" s="21" t="s">
        <v>27</v>
      </c>
      <c r="D49" s="21" t="s">
        <v>27</v>
      </c>
      <c r="E49" s="166"/>
      <c r="F49" s="164"/>
    </row>
    <row r="50" spans="2:6" ht="46.5" customHeight="1">
      <c r="B50" s="116"/>
      <c r="C50" s="26"/>
      <c r="D50" s="26"/>
      <c r="E50" s="166"/>
      <c r="F50" s="164"/>
    </row>
    <row r="51" spans="2:6" ht="18" customHeight="1">
      <c r="B51" s="116"/>
      <c r="C51" s="22" t="s">
        <v>45</v>
      </c>
      <c r="D51" s="22" t="s">
        <v>45</v>
      </c>
      <c r="E51" s="166"/>
      <c r="F51" s="164"/>
    </row>
    <row r="52" spans="2:6" ht="55.5" customHeight="1">
      <c r="B52" s="116"/>
      <c r="C52" s="65"/>
      <c r="D52" s="65"/>
      <c r="E52" s="166"/>
      <c r="F52" s="164"/>
    </row>
    <row r="53" spans="2:6" ht="18" customHeight="1">
      <c r="B53" s="116"/>
      <c r="C53" s="48" t="s">
        <v>46</v>
      </c>
      <c r="D53" s="48" t="s">
        <v>46</v>
      </c>
      <c r="E53" s="166"/>
      <c r="F53" s="164"/>
    </row>
    <row r="54" spans="2:6" ht="40.5" customHeight="1" thickBot="1">
      <c r="B54" s="117"/>
      <c r="C54" s="73"/>
      <c r="D54" s="73"/>
      <c r="E54" s="167"/>
      <c r="F54" s="165"/>
    </row>
    <row r="55" spans="2:6" ht="23.5" customHeight="1">
      <c r="B55" s="154" t="s">
        <v>64</v>
      </c>
      <c r="C55" s="155"/>
      <c r="D55" s="155"/>
      <c r="E55" s="155"/>
      <c r="F55" s="156"/>
    </row>
    <row r="56" spans="2:6" ht="18" customHeight="1">
      <c r="B56" s="110" t="s">
        <v>65</v>
      </c>
      <c r="C56" s="20" t="s">
        <v>43</v>
      </c>
      <c r="D56" s="20" t="s">
        <v>43</v>
      </c>
      <c r="E56" s="126"/>
      <c r="F56" s="113"/>
    </row>
    <row r="57" spans="2:6" ht="36" customHeight="1">
      <c r="B57" s="116"/>
      <c r="C57" s="124"/>
      <c r="D57" s="124"/>
      <c r="E57" s="127"/>
      <c r="F57" s="114"/>
    </row>
    <row r="58" spans="2:6" ht="18" customHeight="1">
      <c r="B58" s="116"/>
      <c r="C58" s="124"/>
      <c r="D58" s="124"/>
      <c r="E58" s="127"/>
      <c r="F58" s="114"/>
    </row>
    <row r="59" spans="2:6" ht="12.5" customHeight="1">
      <c r="B59" s="116"/>
      <c r="C59" s="125"/>
      <c r="D59" s="125"/>
      <c r="E59" s="127"/>
      <c r="F59" s="114"/>
    </row>
    <row r="60" spans="2:6" ht="18" customHeight="1">
      <c r="B60" s="116"/>
      <c r="C60" s="22" t="s">
        <v>25</v>
      </c>
      <c r="D60" s="22" t="s">
        <v>25</v>
      </c>
      <c r="E60" s="127"/>
      <c r="F60" s="114"/>
    </row>
    <row r="61" spans="2:6" ht="32.15" customHeight="1">
      <c r="B61" s="116"/>
      <c r="C61" s="150"/>
      <c r="D61" s="150"/>
      <c r="E61" s="127"/>
      <c r="F61" s="114"/>
    </row>
    <row r="62" spans="2:6" ht="30.5" customHeight="1">
      <c r="B62" s="116"/>
      <c r="C62" s="150"/>
      <c r="D62" s="150"/>
      <c r="E62" s="127"/>
      <c r="F62" s="114"/>
    </row>
    <row r="63" spans="2:6" ht="25" hidden="1" customHeight="1">
      <c r="B63" s="116"/>
      <c r="C63" s="151"/>
      <c r="D63" s="151"/>
      <c r="E63" s="127"/>
      <c r="F63" s="114"/>
    </row>
    <row r="64" spans="2:6" ht="18" customHeight="1">
      <c r="B64" s="116"/>
      <c r="C64" s="22" t="s">
        <v>27</v>
      </c>
      <c r="D64" s="22" t="s">
        <v>27</v>
      </c>
      <c r="E64" s="127"/>
      <c r="F64" s="114"/>
    </row>
    <row r="65" spans="2:6" ht="36" customHeight="1">
      <c r="B65" s="137"/>
      <c r="C65" s="124"/>
      <c r="D65" s="124"/>
      <c r="E65" s="128"/>
      <c r="F65" s="115"/>
    </row>
    <row r="66" spans="2:6" ht="16" customHeight="1">
      <c r="B66" s="123" t="s">
        <v>66</v>
      </c>
      <c r="C66" s="124"/>
      <c r="D66" s="124"/>
      <c r="E66" s="126"/>
      <c r="F66" s="113"/>
    </row>
    <row r="67" spans="2:6" ht="36" hidden="1" customHeight="1">
      <c r="B67" s="116"/>
      <c r="C67" s="125"/>
      <c r="D67" s="125"/>
      <c r="E67" s="127"/>
      <c r="F67" s="114"/>
    </row>
    <row r="68" spans="2:6" ht="18" customHeight="1">
      <c r="B68" s="116"/>
      <c r="C68" s="22" t="s">
        <v>45</v>
      </c>
      <c r="D68" s="22" t="s">
        <v>45</v>
      </c>
      <c r="E68" s="127"/>
      <c r="F68" s="114"/>
    </row>
    <row r="69" spans="2:6" ht="42" customHeight="1">
      <c r="B69" s="116"/>
      <c r="C69" s="65"/>
      <c r="D69" s="65"/>
      <c r="E69" s="127"/>
      <c r="F69" s="114"/>
    </row>
    <row r="70" spans="2:6" ht="18" customHeight="1">
      <c r="B70" s="116"/>
      <c r="C70" s="22" t="s">
        <v>46</v>
      </c>
      <c r="D70" s="22" t="s">
        <v>46</v>
      </c>
      <c r="E70" s="127"/>
      <c r="F70" s="114"/>
    </row>
    <row r="71" spans="2:6" ht="18" customHeight="1">
      <c r="B71" s="116"/>
      <c r="C71" s="152"/>
      <c r="D71" s="152"/>
      <c r="E71" s="127"/>
      <c r="F71" s="114"/>
    </row>
    <row r="72" spans="2:6" ht="36" customHeight="1">
      <c r="B72" s="116"/>
      <c r="C72" s="152"/>
      <c r="D72" s="152"/>
      <c r="E72" s="127"/>
      <c r="F72" s="114"/>
    </row>
    <row r="73" spans="2:6" ht="18" customHeight="1" thickBot="1">
      <c r="B73" s="117"/>
      <c r="C73" s="153"/>
      <c r="D73" s="153"/>
      <c r="E73" s="129"/>
      <c r="F73" s="157"/>
    </row>
    <row r="74" spans="2:6" ht="16" customHeight="1"/>
    <row r="75" spans="2:6" ht="16" customHeight="1"/>
  </sheetData>
  <mergeCells count="50">
    <mergeCell ref="B45:B54"/>
    <mergeCell ref="F45:F54"/>
    <mergeCell ref="F17:F24"/>
    <mergeCell ref="E7:E16"/>
    <mergeCell ref="E17:E24"/>
    <mergeCell ref="D8:D10"/>
    <mergeCell ref="D16:D18"/>
    <mergeCell ref="D22:D24"/>
    <mergeCell ref="D12:D14"/>
    <mergeCell ref="B44:F44"/>
    <mergeCell ref="E45:E54"/>
    <mergeCell ref="B26:B35"/>
    <mergeCell ref="E26:E35"/>
    <mergeCell ref="F26:F35"/>
    <mergeCell ref="C27:C29"/>
    <mergeCell ref="B25:F25"/>
    <mergeCell ref="B5:F5"/>
    <mergeCell ref="B6:F6"/>
    <mergeCell ref="B7:B16"/>
    <mergeCell ref="F7:F16"/>
    <mergeCell ref="C8:C10"/>
    <mergeCell ref="C12:C14"/>
    <mergeCell ref="C16:C18"/>
    <mergeCell ref="B17:B24"/>
    <mergeCell ref="C22:C24"/>
    <mergeCell ref="B66:B73"/>
    <mergeCell ref="E66:E73"/>
    <mergeCell ref="B56:B65"/>
    <mergeCell ref="F56:F65"/>
    <mergeCell ref="B55:F55"/>
    <mergeCell ref="C65:C67"/>
    <mergeCell ref="F66:F73"/>
    <mergeCell ref="C71:C73"/>
    <mergeCell ref="E56:E65"/>
    <mergeCell ref="D57:D59"/>
    <mergeCell ref="C61:C63"/>
    <mergeCell ref="D61:D63"/>
    <mergeCell ref="D65:D67"/>
    <mergeCell ref="D71:D73"/>
    <mergeCell ref="C57:C59"/>
    <mergeCell ref="B36:B43"/>
    <mergeCell ref="E36:E43"/>
    <mergeCell ref="F36:F43"/>
    <mergeCell ref="C41:C43"/>
    <mergeCell ref="D41:D43"/>
    <mergeCell ref="D27:D29"/>
    <mergeCell ref="C31:C33"/>
    <mergeCell ref="D31:D33"/>
    <mergeCell ref="C35:C37"/>
    <mergeCell ref="D35:D37"/>
  </mergeCells>
  <pageMargins left="0.7" right="0.7" top="0.75" bottom="0.75" header="0.3" footer="0.3"/>
  <pageSetup paperSize="9" scale="98" fitToHeight="0" orientation="landscape" verticalDpi="0" r:id="rId1"/>
  <rowBreaks count="3" manualBreakCount="3">
    <brk id="16" max="16383" man="1"/>
    <brk id="35" max="16383" man="1"/>
    <brk id="55" max="16383"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59DD318-EC68-3945-ABC7-4CB0927880BB}">
          <x14:formula1>
            <xm:f>Data!$A$2:$A$6</xm:f>
          </x14:formula1>
          <xm:sqref>E7:F24 E56:F73 E45:F54 E26:F43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BE40-A0D1-F047-898F-9D91C8A3D4E5}">
  <sheetPr codeName="Blad7">
    <pageSetUpPr fitToPage="1"/>
  </sheetPr>
  <dimension ref="A1:K59"/>
  <sheetViews>
    <sheetView showGridLines="0" showRowColHeaders="0" topLeftCell="E1" zoomScale="70" zoomScaleNormal="70" workbookViewId="0">
      <selection activeCell="H10" sqref="H10:I10"/>
    </sheetView>
  </sheetViews>
  <sheetFormatPr defaultColWidth="0" defaultRowHeight="16" customHeight="1" zeroHeight="1"/>
  <cols>
    <col min="1" max="2" width="43.33203125" hidden="1" customWidth="1"/>
    <col min="3" max="3" width="42" hidden="1" customWidth="1"/>
    <col min="4" max="4" width="43.33203125" hidden="1" customWidth="1"/>
    <col min="5" max="5" width="0.5" customWidth="1"/>
    <col min="6" max="9" width="20.33203125" customWidth="1"/>
    <col min="10" max="10" width="2" customWidth="1"/>
    <col min="11" max="11" width="0.5" customWidth="1"/>
    <col min="12" max="16384" width="10.83203125" hidden="1"/>
  </cols>
  <sheetData>
    <row r="1" spans="1:10" ht="15.5"/>
    <row r="2" spans="1:10" ht="38.5" customHeight="1">
      <c r="A2" t="s">
        <v>67</v>
      </c>
    </row>
    <row r="3" spans="1:10" s="30" customFormat="1" ht="22" customHeight="1">
      <c r="F3" s="177" t="s">
        <v>97</v>
      </c>
      <c r="G3" s="177"/>
      <c r="H3" s="178" t="s">
        <v>34</v>
      </c>
      <c r="I3" s="178"/>
      <c r="J3" s="46"/>
    </row>
    <row r="4" spans="1:10" ht="16" customHeight="1" thickBot="1"/>
    <row r="5" spans="1:10" ht="20.5" customHeight="1">
      <c r="E5" s="31"/>
      <c r="F5" s="179" t="s">
        <v>68</v>
      </c>
      <c r="G5" s="180"/>
      <c r="H5" s="180"/>
      <c r="I5" s="181"/>
      <c r="J5" s="32"/>
    </row>
    <row r="6" spans="1:10" ht="35" customHeight="1">
      <c r="F6" s="182" t="s">
        <v>69</v>
      </c>
      <c r="G6" s="183"/>
      <c r="H6" s="173" t="str">
        <f>IF(COUNTIF(Minimumeisen!E12:E14,Data!E2)&gt;2,"Ja","Nee")</f>
        <v>Nee</v>
      </c>
      <c r="I6" s="174"/>
      <c r="J6" s="27"/>
    </row>
    <row r="7" spans="1:10" ht="45" customHeight="1">
      <c r="F7" s="184" t="s">
        <v>70</v>
      </c>
      <c r="G7" s="185"/>
      <c r="H7" s="86" t="str">
        <f>Data!G28</f>
        <v>Nee</v>
      </c>
      <c r="I7" s="33" t="str">
        <f>Data!H28</f>
        <v>Nee</v>
      </c>
      <c r="J7" s="27"/>
    </row>
    <row r="8" spans="1:10" ht="53.5" customHeight="1" thickBot="1">
      <c r="F8" s="171" t="s">
        <v>71</v>
      </c>
      <c r="G8" s="172"/>
      <c r="H8" s="88" t="str">
        <f>IF(AND(Data!G28="Ja",Data!G29="Ja"),"Ja","Nee")</f>
        <v>Nee</v>
      </c>
      <c r="I8" s="83" t="str">
        <f>IF(AND(Data!H28="Ja",Data!H29="Ja"),"Ja","Nee")</f>
        <v>Nee</v>
      </c>
      <c r="J8" s="27"/>
    </row>
    <row r="9" spans="1:10" ht="32" customHeight="1">
      <c r="F9" s="175" t="s">
        <v>72</v>
      </c>
      <c r="G9" s="176"/>
      <c r="H9" s="84" t="str">
        <f>IF(Data!G33=0,SUM(Data!B10:B23),"nvt")</f>
        <v>nvt</v>
      </c>
      <c r="I9" s="85" t="str">
        <f>IF(Data!G33=0,SUM(Data!D10:D23),"nvt")</f>
        <v>nvt</v>
      </c>
    </row>
    <row r="10" spans="1:10" ht="33" customHeight="1">
      <c r="F10" s="196" t="s">
        <v>73</v>
      </c>
      <c r="G10" s="197"/>
      <c r="H10" s="198" t="str">
        <f>IF(Data!G33=0,Data!G32,"nvt")</f>
        <v>nvt</v>
      </c>
      <c r="I10" s="199"/>
    </row>
    <row r="11" spans="1:10" ht="36.5" customHeight="1" thickBot="1">
      <c r="F11" s="186" t="s">
        <v>74</v>
      </c>
      <c r="G11" s="187"/>
      <c r="H11" s="188" t="str">
        <f>IF(Data!H33=0,Data!H32,"nvt")</f>
        <v>nvt</v>
      </c>
      <c r="I11" s="189"/>
    </row>
    <row r="12" spans="1:10" thickBot="1"/>
    <row r="13" spans="1:10" ht="20.149999999999999" customHeight="1">
      <c r="F13" s="190" t="s">
        <v>75</v>
      </c>
      <c r="G13" s="191"/>
      <c r="H13" s="191"/>
      <c r="I13" s="192"/>
    </row>
    <row r="14" spans="1:10" ht="110.15" customHeight="1" thickBot="1">
      <c r="F14" s="193"/>
      <c r="G14" s="194"/>
      <c r="H14" s="194"/>
      <c r="I14" s="195"/>
    </row>
    <row r="15" spans="1:10" ht="41.5" customHeight="1" thickTop="1" thickBot="1">
      <c r="F15" s="168" t="s">
        <v>98</v>
      </c>
      <c r="G15" s="169"/>
      <c r="H15" s="170"/>
      <c r="I15" s="92"/>
    </row>
    <row r="16" spans="1:10" ht="16.5" thickTop="1" thickBot="1"/>
    <row r="17" spans="6:9" ht="15.5">
      <c r="F17" s="206" t="s">
        <v>76</v>
      </c>
      <c r="G17" s="207"/>
      <c r="H17" s="207" t="s">
        <v>77</v>
      </c>
      <c r="I17" s="208"/>
    </row>
    <row r="18" spans="6:9" ht="50.15" customHeight="1">
      <c r="F18" s="209"/>
      <c r="G18" s="210"/>
      <c r="H18" s="210"/>
      <c r="I18" s="211"/>
    </row>
    <row r="19" spans="6:9" ht="15.5">
      <c r="F19" s="203" t="s">
        <v>78</v>
      </c>
      <c r="G19" s="204"/>
      <c r="H19" s="204" t="s">
        <v>79</v>
      </c>
      <c r="I19" s="205"/>
    </row>
    <row r="20" spans="6:9" ht="50.15" customHeight="1" thickBot="1">
      <c r="F20" s="200"/>
      <c r="G20" s="201"/>
      <c r="H20" s="201"/>
      <c r="I20" s="202"/>
    </row>
    <row r="21" spans="6:9" ht="15.5"/>
    <row r="22" spans="6:9" ht="15.5"/>
    <row r="23" spans="6:9" ht="15.5"/>
    <row r="24" spans="6:9" ht="15.5"/>
    <row r="25" spans="6:9" ht="15.5"/>
    <row r="26" spans="6:9" ht="15.5" hidden="1"/>
    <row r="27" spans="6:9" ht="15.5" hidden="1"/>
    <row r="28" spans="6:9" ht="15.5" hidden="1"/>
    <row r="33" ht="16" customHeight="1"/>
    <row r="34" ht="16" customHeight="1"/>
    <row r="35" ht="16" customHeight="1"/>
    <row r="39" ht="15.5" hidden="1"/>
    <row r="40" ht="15.5" hidden="1"/>
    <row r="41" ht="15.5" hidden="1"/>
    <row r="42" ht="15.5" hidden="1"/>
    <row r="43" ht="15.5" hidden="1"/>
    <row r="44" ht="15.5" hidden="1"/>
    <row r="45" ht="15.5" hidden="1"/>
    <row r="46" ht="15.5" hidden="1"/>
    <row r="47" ht="15.5" hidden="1"/>
    <row r="48" ht="15.5" hidden="1"/>
    <row r="49" ht="15.5" hidden="1"/>
    <row r="50" ht="15.5" hidden="1"/>
    <row r="51" ht="15.5" hidden="1"/>
    <row r="52" ht="15.5" hidden="1"/>
    <row r="53" ht="15.5" hidden="1"/>
    <row r="54" ht="15.5" hidden="1"/>
    <row r="55" ht="15.5" hidden="1"/>
    <row r="56" ht="15.5" hidden="1"/>
    <row r="57" ht="15.5" hidden="1"/>
    <row r="58" ht="15.5" hidden="1"/>
    <row r="59" ht="15.5" hidden="1"/>
  </sheetData>
  <mergeCells count="23">
    <mergeCell ref="F20:G20"/>
    <mergeCell ref="H20:I20"/>
    <mergeCell ref="F19:G19"/>
    <mergeCell ref="H19:I19"/>
    <mergeCell ref="F17:G17"/>
    <mergeCell ref="H17:I17"/>
    <mergeCell ref="F18:G18"/>
    <mergeCell ref="H18:I18"/>
    <mergeCell ref="F15:H15"/>
    <mergeCell ref="F8:G8"/>
    <mergeCell ref="H6:I6"/>
    <mergeCell ref="F9:G9"/>
    <mergeCell ref="F3:G3"/>
    <mergeCell ref="H3:I3"/>
    <mergeCell ref="F5:I5"/>
    <mergeCell ref="F6:G6"/>
    <mergeCell ref="F7:G7"/>
    <mergeCell ref="F11:G11"/>
    <mergeCell ref="H11:I11"/>
    <mergeCell ref="F13:I13"/>
    <mergeCell ref="F14:I14"/>
    <mergeCell ref="F10:G10"/>
    <mergeCell ref="H10:I10"/>
  </mergeCells>
  <pageMargins left="0.7" right="0.7" top="0.75" bottom="0.75" header="0.3" footer="0.3"/>
  <pageSetup paperSize="9" scale="98" fitToHeight="0" orientation="portrait" verticalDpi="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EC48B88-3912-1040-987E-C4486EC8A47E}">
          <x14:formula1>
            <xm:f>Data!$G$2:$G$3</xm:f>
          </x14:formula1>
          <xm:sqref>F18:I18 F20:I20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587A-3DBC-854E-B12C-90E72DEC9739}">
  <sheetPr codeName="Blad6"/>
  <dimension ref="A1:H33"/>
  <sheetViews>
    <sheetView topLeftCell="A4" workbookViewId="0">
      <selection activeCell="H28" sqref="H28"/>
    </sheetView>
  </sheetViews>
  <sheetFormatPr defaultColWidth="11" defaultRowHeight="15.5"/>
  <cols>
    <col min="2" max="2" width="12" bestFit="1" customWidth="1"/>
  </cols>
  <sheetData>
    <row r="1" spans="1:7">
      <c r="A1" t="s">
        <v>80</v>
      </c>
      <c r="C1" t="s">
        <v>81</v>
      </c>
      <c r="E1" t="s">
        <v>29</v>
      </c>
      <c r="G1" t="s">
        <v>82</v>
      </c>
    </row>
    <row r="2" spans="1:7">
      <c r="A2">
        <v>1</v>
      </c>
      <c r="C2" t="s">
        <v>83</v>
      </c>
      <c r="E2" t="s">
        <v>83</v>
      </c>
      <c r="G2" t="s">
        <v>82</v>
      </c>
    </row>
    <row r="3" spans="1:7">
      <c r="A3">
        <v>2</v>
      </c>
      <c r="C3" t="s">
        <v>31</v>
      </c>
      <c r="E3" t="s">
        <v>31</v>
      </c>
      <c r="G3" t="s">
        <v>84</v>
      </c>
    </row>
    <row r="4" spans="1:7">
      <c r="A4">
        <v>3</v>
      </c>
    </row>
    <row r="5" spans="1:7">
      <c r="A5">
        <v>4</v>
      </c>
    </row>
    <row r="6" spans="1:7">
      <c r="A6">
        <v>5</v>
      </c>
    </row>
    <row r="9" spans="1:7">
      <c r="A9" s="27" t="s">
        <v>85</v>
      </c>
      <c r="B9" s="27" t="s">
        <v>86</v>
      </c>
      <c r="C9" s="27" t="s">
        <v>87</v>
      </c>
      <c r="D9" s="27" t="s">
        <v>88</v>
      </c>
      <c r="E9" s="27" t="s">
        <v>87</v>
      </c>
    </row>
    <row r="10" spans="1:7">
      <c r="A10">
        <v>1</v>
      </c>
      <c r="B10">
        <f>'Primaire proces'!E7</f>
        <v>0</v>
      </c>
      <c r="C10">
        <f>IF(B10&gt;=2,1,0)</f>
        <v>0</v>
      </c>
      <c r="D10">
        <f>'Primaire proces'!F7</f>
        <v>0</v>
      </c>
      <c r="E10">
        <f>IF(D10&gt;=2,1,0)</f>
        <v>0</v>
      </c>
    </row>
    <row r="11" spans="1:7">
      <c r="A11">
        <v>2</v>
      </c>
      <c r="B11">
        <f>'Primaire proces'!E18</f>
        <v>0</v>
      </c>
      <c r="C11">
        <f t="shared" ref="C11:C23" si="0">IF(B11&gt;=2,1,0)</f>
        <v>0</v>
      </c>
      <c r="D11">
        <f>'Primaire proces'!F18</f>
        <v>0</v>
      </c>
      <c r="E11">
        <f t="shared" ref="E11:E23" si="1">IF(D11&gt;=2,1,0)</f>
        <v>0</v>
      </c>
    </row>
    <row r="12" spans="1:7">
      <c r="A12">
        <v>3</v>
      </c>
      <c r="B12">
        <f>'Primaire proces'!E25</f>
        <v>0</v>
      </c>
      <c r="C12">
        <f t="shared" si="0"/>
        <v>0</v>
      </c>
      <c r="D12">
        <f>'Primaire proces'!F25</f>
        <v>0</v>
      </c>
      <c r="E12">
        <f t="shared" si="1"/>
        <v>0</v>
      </c>
    </row>
    <row r="13" spans="1:7">
      <c r="A13">
        <v>4</v>
      </c>
      <c r="B13">
        <f>'Primaire proces'!E36</f>
        <v>0</v>
      </c>
      <c r="C13">
        <f t="shared" si="0"/>
        <v>0</v>
      </c>
      <c r="D13">
        <f>'Primaire proces'!F36</f>
        <v>0</v>
      </c>
      <c r="E13">
        <f t="shared" si="1"/>
        <v>0</v>
      </c>
    </row>
    <row r="14" spans="1:7">
      <c r="A14">
        <v>5</v>
      </c>
      <c r="B14">
        <f>'Primaire proces'!E49</f>
        <v>0</v>
      </c>
      <c r="C14">
        <f t="shared" si="0"/>
        <v>0</v>
      </c>
      <c r="D14">
        <f>'Primaire proces'!F49</f>
        <v>0</v>
      </c>
      <c r="E14">
        <f t="shared" si="1"/>
        <v>0</v>
      </c>
    </row>
    <row r="15" spans="1:7">
      <c r="A15">
        <v>6</v>
      </c>
      <c r="B15">
        <f>'Primaire proces'!E53</f>
        <v>0</v>
      </c>
      <c r="C15">
        <f t="shared" si="0"/>
        <v>0</v>
      </c>
      <c r="D15">
        <f>'Primaire proces'!F53</f>
        <v>0</v>
      </c>
      <c r="E15">
        <f t="shared" si="1"/>
        <v>0</v>
      </c>
    </row>
    <row r="17" spans="1:8">
      <c r="A17">
        <v>7</v>
      </c>
      <c r="B17">
        <f>'Brede professionele basis'!E7</f>
        <v>0</v>
      </c>
      <c r="C17">
        <f t="shared" si="0"/>
        <v>0</v>
      </c>
      <c r="D17">
        <f>'Brede professionele basis'!F7</f>
        <v>0</v>
      </c>
      <c r="E17">
        <f t="shared" si="1"/>
        <v>0</v>
      </c>
    </row>
    <row r="18" spans="1:8">
      <c r="A18">
        <v>8</v>
      </c>
      <c r="B18">
        <f>'Brede professionele basis'!E17</f>
        <v>0</v>
      </c>
      <c r="C18">
        <f t="shared" si="0"/>
        <v>0</v>
      </c>
      <c r="D18">
        <f>'Brede professionele basis'!F17</f>
        <v>0</v>
      </c>
      <c r="E18">
        <f t="shared" si="1"/>
        <v>0</v>
      </c>
    </row>
    <row r="19" spans="1:8">
      <c r="A19">
        <v>9</v>
      </c>
      <c r="B19">
        <f>'Brede professionele basis'!E26</f>
        <v>0</v>
      </c>
      <c r="C19">
        <f t="shared" si="0"/>
        <v>0</v>
      </c>
      <c r="D19">
        <f>'Brede professionele basis'!F26</f>
        <v>0</v>
      </c>
      <c r="E19">
        <f t="shared" si="1"/>
        <v>0</v>
      </c>
    </row>
    <row r="20" spans="1:8">
      <c r="A20">
        <v>10</v>
      </c>
      <c r="B20">
        <f>'Brede professionele basis'!E36</f>
        <v>0</v>
      </c>
      <c r="C20">
        <f t="shared" si="0"/>
        <v>0</v>
      </c>
      <c r="D20">
        <f>'Brede professionele basis'!F36</f>
        <v>0</v>
      </c>
      <c r="E20">
        <f t="shared" si="1"/>
        <v>0</v>
      </c>
    </row>
    <row r="21" spans="1:8">
      <c r="A21">
        <v>11</v>
      </c>
      <c r="B21">
        <f>'Brede professionele basis'!E45</f>
        <v>0</v>
      </c>
      <c r="C21">
        <f t="shared" si="0"/>
        <v>0</v>
      </c>
      <c r="D21">
        <f>'Brede professionele basis'!F45</f>
        <v>0</v>
      </c>
      <c r="E21">
        <f t="shared" si="1"/>
        <v>0</v>
      </c>
    </row>
    <row r="22" spans="1:8">
      <c r="A22">
        <v>12</v>
      </c>
      <c r="B22">
        <f>'Brede professionele basis'!E56</f>
        <v>0</v>
      </c>
      <c r="C22">
        <f t="shared" si="0"/>
        <v>0</v>
      </c>
      <c r="D22">
        <f>'Brede professionele basis'!F56</f>
        <v>0</v>
      </c>
      <c r="E22">
        <f t="shared" si="1"/>
        <v>0</v>
      </c>
    </row>
    <row r="23" spans="1:8">
      <c r="A23">
        <v>13</v>
      </c>
      <c r="B23">
        <f>'Brede professionele basis'!E66</f>
        <v>0</v>
      </c>
      <c r="C23">
        <f t="shared" si="0"/>
        <v>0</v>
      </c>
      <c r="D23">
        <f>'Brede professionele basis'!F66</f>
        <v>0</v>
      </c>
      <c r="E23">
        <f t="shared" si="1"/>
        <v>0</v>
      </c>
    </row>
    <row r="26" spans="1:8">
      <c r="H26" s="87"/>
    </row>
    <row r="27" spans="1:8">
      <c r="F27" t="s">
        <v>89</v>
      </c>
      <c r="G27" s="87" t="str">
        <f>Beoordeling!H6</f>
        <v>Nee</v>
      </c>
      <c r="H27" s="87" t="str">
        <f>Beoordeling!H6</f>
        <v>Nee</v>
      </c>
    </row>
    <row r="28" spans="1:8">
      <c r="F28" t="s">
        <v>90</v>
      </c>
      <c r="G28" s="87" t="str">
        <f>IF(COUNTIF(C10:C23,"1")&gt;12,"Ja","Nee")</f>
        <v>Nee</v>
      </c>
      <c r="H28" s="87" t="str">
        <f>IF(COUNTIF(D10:D23,"&gt;=2")&gt;12,"Ja","Nee")</f>
        <v>Nee</v>
      </c>
    </row>
    <row r="29" spans="1:8">
      <c r="F29" t="s">
        <v>91</v>
      </c>
      <c r="G29" s="87" t="str">
        <f>IF(COUNTIF(B10:B23,"&gt;2")&gt;10,"Ja","Nee")</f>
        <v>Nee</v>
      </c>
      <c r="H29" s="87" t="str">
        <f>IF(COUNTIF(D10:D23,"&gt;2")&gt;10,"Ja","Nee")</f>
        <v>Nee</v>
      </c>
    </row>
    <row r="30" spans="1:8">
      <c r="F30" t="s">
        <v>92</v>
      </c>
      <c r="G30" s="87" t="str">
        <f>IF(COUNTIF(C10:C23,"0")&lt;3,"Ja","Nee")</f>
        <v>Nee</v>
      </c>
      <c r="H30" s="87" t="str">
        <f>IF(COUNTIF(E10:E23,"0")&lt;3,"Ja","Nee")</f>
        <v>Nee</v>
      </c>
    </row>
    <row r="31" spans="1:8">
      <c r="F31" t="s">
        <v>93</v>
      </c>
      <c r="G31">
        <f>SUM(B10:B23)</f>
        <v>0</v>
      </c>
      <c r="H31" s="87">
        <f>SUM(D10:D23)</f>
        <v>0</v>
      </c>
    </row>
    <row r="32" spans="1:8">
      <c r="F32" t="s">
        <v>94</v>
      </c>
      <c r="G32">
        <f>IF(G31=0,0,IF(G31&lt;16,2,IF(G31&lt;21,3,IF(G31&lt;29,4,IF(G31&lt;36,5,IF(G31&lt;43,6,IF(G31&lt;53,7,IF(G31&lt;57,8,IF(G31&lt;62,9,10)))))))))</f>
        <v>0</v>
      </c>
      <c r="H32">
        <f>IF(H31=0,0,IF(H31&lt;16,2,IF(H31&lt;21,3,IF(H31&lt;29,4,IF(H31&lt;36,5,IF(H31&lt;43,6,IF(H31&lt;53,7,IF(H31&lt;57,8,IF(H31&lt;62,9,10)))))))))</f>
        <v>0</v>
      </c>
    </row>
    <row r="33" spans="6:8">
      <c r="F33" t="s">
        <v>95</v>
      </c>
      <c r="G33">
        <f>COUNTIF(G27:G30, "*Nee*")</f>
        <v>4</v>
      </c>
      <c r="H33" s="87">
        <f>COUNTIF(H27:H30, "*Nee*")</f>
        <v>4</v>
      </c>
    </row>
  </sheetData>
  <sheetProtection algorithmName="SHA-512" hashValue="wZkMgmF4IJHFre0sDUVeBvmUzm0Ys/DUoS87+g2/ngm7l4DRuzZMxx3d8Ngu+wuFyRuaYkink1LiORDXZgrZkg==" saltValue="0XtBe7mJw8YE2zQYVadLwg==" spinCount="100000" sheet="1" objects="1" scenarios="1"/>
  <pageMargins left="0.7" right="0.7" top="0.75" bottom="0.75" header="0.3" footer="0.3"/>
  <pageSetup paperSize="9" orientation="portrait" horizontalDpi="0" verticalDpi="0"/>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3F8D4-539B-AE40-9FEB-EBCBAD7E749C}">
  <sheetPr codeName="Blad5"/>
  <dimension ref="A1:F19"/>
  <sheetViews>
    <sheetView workbookViewId="0">
      <selection activeCell="B4" sqref="B4:D4"/>
    </sheetView>
  </sheetViews>
  <sheetFormatPr defaultColWidth="0" defaultRowHeight="16" customHeight="1" zeroHeight="1"/>
  <cols>
    <col min="1" max="1" width="0.83203125" style="3" customWidth="1"/>
    <col min="2" max="5" width="30.33203125" style="3" customWidth="1"/>
    <col min="6" max="6" width="0.83203125" style="3" customWidth="1"/>
    <col min="7" max="7" width="10.83203125" style="3" hidden="1" customWidth="1"/>
    <col min="8" max="16384" width="10.83203125" style="3" hidden="1"/>
  </cols>
  <sheetData>
    <row r="1" spans="2:6" ht="45" customHeight="1">
      <c r="B1" s="5"/>
      <c r="C1" s="5"/>
      <c r="D1" s="5"/>
      <c r="E1" s="5"/>
      <c r="F1" s="5"/>
    </row>
    <row r="2" spans="2:6" ht="26.15" customHeight="1">
      <c r="B2" s="93" t="s">
        <v>67</v>
      </c>
      <c r="C2" s="93"/>
      <c r="D2" s="5"/>
      <c r="E2" s="1" t="s">
        <v>96</v>
      </c>
      <c r="F2" s="2"/>
    </row>
    <row r="3" spans="2:6" ht="15.5"/>
    <row r="4" spans="2:6" ht="35.15" customHeight="1">
      <c r="B4" s="16"/>
      <c r="C4" s="16"/>
      <c r="D4" s="16"/>
      <c r="E4" s="16"/>
    </row>
    <row r="5" spans="2:6" s="4" customFormat="1" ht="35.15" customHeight="1">
      <c r="B5" s="14"/>
      <c r="C5" s="15"/>
      <c r="D5" s="14"/>
      <c r="E5" s="15"/>
    </row>
    <row r="6" spans="2:6" ht="35.15" customHeight="1">
      <c r="B6" s="14"/>
      <c r="C6" s="15"/>
      <c r="D6" s="14"/>
      <c r="E6" s="15"/>
    </row>
    <row r="7" spans="2:6" ht="35.15" customHeight="1">
      <c r="B7" s="14"/>
      <c r="C7" s="15"/>
      <c r="D7" s="14"/>
      <c r="E7" s="15"/>
    </row>
    <row r="8" spans="2:6" ht="35.15" customHeight="1">
      <c r="B8" s="14"/>
      <c r="C8" s="15"/>
      <c r="D8" s="14"/>
      <c r="E8" s="15"/>
    </row>
    <row r="9" spans="2:6" ht="15.5"/>
    <row r="10" spans="2:6" ht="35.15" customHeight="1">
      <c r="B10" s="16"/>
      <c r="C10" s="16"/>
      <c r="D10" s="16"/>
      <c r="E10" s="16"/>
    </row>
    <row r="11" spans="2:6" ht="35.15" customHeight="1">
      <c r="B11" s="17"/>
      <c r="C11" s="17"/>
      <c r="D11" s="17"/>
    </row>
    <row r="12" spans="2:6" ht="35.15" customHeight="1">
      <c r="B12" s="17"/>
      <c r="C12" s="17"/>
      <c r="D12" s="17"/>
    </row>
    <row r="13" spans="2:6" ht="35.15" customHeight="1">
      <c r="B13" s="17"/>
      <c r="C13" s="17"/>
      <c r="D13" s="17"/>
    </row>
    <row r="14" spans="2:6" ht="35.15" customHeight="1">
      <c r="B14" s="17"/>
      <c r="C14" s="17"/>
      <c r="D14" s="17"/>
    </row>
    <row r="15" spans="2:6" ht="53.15" customHeight="1">
      <c r="B15" s="18"/>
      <c r="C15" s="18"/>
      <c r="D15" s="18"/>
    </row>
    <row r="16" spans="2:6" ht="15.5"/>
    <row r="17" spans="3:3" ht="15.5"/>
    <row r="18" spans="3:3" ht="16.5">
      <c r="C18" s="13"/>
    </row>
    <row r="19" spans="3:3" ht="15.5"/>
  </sheetData>
  <mergeCells count="1">
    <mergeCell ref="B2:C2"/>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6C3C572B8BED498EE44A77B56D60CA" ma:contentTypeVersion="17" ma:contentTypeDescription="Create a new document." ma:contentTypeScope="" ma:versionID="d091c565140c675603d628cfa40ea8bc">
  <xsd:schema xmlns:xsd="http://www.w3.org/2001/XMLSchema" xmlns:xs="http://www.w3.org/2001/XMLSchema" xmlns:p="http://schemas.microsoft.com/office/2006/metadata/properties" xmlns:ns2="2547995c-80da-47c8-acb3-8c2c6dc59915" xmlns:ns3="05b594d8-eb6d-4615-a094-c80c36f7eb7f" targetNamespace="http://schemas.microsoft.com/office/2006/metadata/properties" ma:root="true" ma:fieldsID="0864fa080eed6d2fa1e4ff4c6e6ebe82" ns2:_="" ns3:_="">
    <xsd:import namespace="2547995c-80da-47c8-acb3-8c2c6dc59915"/>
    <xsd:import namespace="05b594d8-eb6d-4615-a094-c80c36f7eb7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47995c-80da-47c8-acb3-8c2c6dc599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d39682-ccf7-48d8-962f-2ca2d3d56b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b594d8-eb6d-4615-a094-c80c36f7eb7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8dd9cfe-25f9-4530-92d9-b97ffe7ff336}" ma:internalName="TaxCatchAll" ma:showField="CatchAllData" ma:web="05b594d8-eb6d-4615-a094-c80c36f7eb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5b594d8-eb6d-4615-a094-c80c36f7eb7f" xsi:nil="true"/>
    <lcf76f155ced4ddcb4097134ff3c332f xmlns="2547995c-80da-47c8-acb3-8c2c6dc599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410043-08EA-4FAF-9A5A-735E3B0AA40A}">
  <ds:schemaRefs>
    <ds:schemaRef ds:uri="http://schemas.microsoft.com/sharepoint/v3/contenttype/forms"/>
  </ds:schemaRefs>
</ds:datastoreItem>
</file>

<file path=customXml/itemProps2.xml><?xml version="1.0" encoding="utf-8"?>
<ds:datastoreItem xmlns:ds="http://schemas.openxmlformats.org/officeDocument/2006/customXml" ds:itemID="{18EF857B-2AAF-4F32-9A0E-6B8483250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47995c-80da-47c8-acb3-8c2c6dc59915"/>
    <ds:schemaRef ds:uri="05b594d8-eb6d-4615-a094-c80c36f7eb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71436-82FE-4076-A69E-0F33F6F1130A}">
  <ds:schemaRefs>
    <ds:schemaRef ds:uri="http://schemas.microsoft.com/office/infopath/2007/PartnerControls"/>
    <ds:schemaRef ds:uri="http://purl.org/dc/dcmitype/"/>
    <ds:schemaRef ds:uri="http://schemas.openxmlformats.org/package/2006/metadata/core-properties"/>
    <ds:schemaRef ds:uri="http://purl.org/dc/terms/"/>
    <ds:schemaRef ds:uri="http://schemas.microsoft.com/office/2006/documentManagement/types"/>
    <ds:schemaRef ds:uri="2547995c-80da-47c8-acb3-8c2c6dc59915"/>
    <ds:schemaRef ds:uri="05b594d8-eb6d-4615-a094-c80c36f7eb7f"/>
    <ds:schemaRef ds:uri="http://schemas.microsoft.com/office/2006/metadata/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Activiteiten en opbouw</vt:lpstr>
      <vt:lpstr>Minimumeisen</vt:lpstr>
      <vt:lpstr>Primaire proces</vt:lpstr>
      <vt:lpstr>Brede professionele basis</vt:lpstr>
      <vt:lpstr>Beoordeling</vt:lpstr>
      <vt:lpstr>Data</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Mieke Roos</cp:lastModifiedBy>
  <cp:revision/>
  <dcterms:created xsi:type="dcterms:W3CDTF">2022-07-18T15:29:06Z</dcterms:created>
  <dcterms:modified xsi:type="dcterms:W3CDTF">2026-01-14T12:09:51Z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0x010100A1A496E4E549154AA47F6680ABF16D36</vt:lpwstr>
  </property>
  <property fmtid="{D5CDD505-2E9C-101B-9397-08002B2CF9AE}" pid="3" name="MediaServiceImageTags">
    <vt:lpwstr/>
  </property>
</Properties>
</file>